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730" windowHeight="1176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19" i="1" l="1"/>
  <c r="P18" i="1" l="1"/>
  <c r="T18" i="1" s="1"/>
  <c r="N18" i="1"/>
  <c r="U18" i="1" s="1"/>
  <c r="K18" i="1"/>
  <c r="I18" i="1"/>
  <c r="M18" i="1"/>
  <c r="O18" i="1"/>
  <c r="H18" i="1"/>
  <c r="J18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E3" i="1"/>
  <c r="Y18" i="1" l="1"/>
  <c r="AD18" i="1" s="1"/>
  <c r="D19" i="1" s="1"/>
  <c r="S18" i="1"/>
  <c r="R18" i="1"/>
  <c r="Z18" i="1" l="1"/>
  <c r="AE18" i="1" s="1"/>
  <c r="E19" i="1" s="1"/>
  <c r="X18" i="1"/>
  <c r="AC18" i="1" s="1"/>
  <c r="C19" i="1" s="1"/>
  <c r="W18" i="1"/>
  <c r="AB18" i="1" s="1"/>
  <c r="H19" i="1" l="1"/>
  <c r="F19" i="1"/>
  <c r="J19" i="1"/>
  <c r="I19" i="1" l="1"/>
  <c r="P19" i="1" s="1"/>
  <c r="T19" i="1" s="1"/>
  <c r="K19" i="1"/>
  <c r="O19" i="1" l="1"/>
  <c r="N19" i="1"/>
  <c r="M19" i="1"/>
  <c r="R19" i="1" l="1"/>
  <c r="S19" i="1"/>
  <c r="U19" i="1"/>
  <c r="AB19" i="1" l="1"/>
  <c r="B20" i="1" s="1"/>
  <c r="Y19" i="1"/>
  <c r="AD19" i="1" s="1"/>
  <c r="D20" i="1" s="1"/>
  <c r="AE19" i="1"/>
  <c r="E20" i="1" s="1"/>
  <c r="W19" i="1"/>
  <c r="X19" i="1"/>
  <c r="AC19" i="1" s="1"/>
  <c r="C20" i="1" s="1"/>
  <c r="Z19" i="1"/>
  <c r="H20" i="1" l="1"/>
  <c r="F20" i="1"/>
  <c r="J20" i="1"/>
  <c r="K20" i="1" l="1"/>
  <c r="I20" i="1"/>
  <c r="M20" i="1" l="1"/>
  <c r="N20" i="1"/>
  <c r="P20" i="1"/>
  <c r="T20" i="1" s="1"/>
  <c r="O20" i="1"/>
  <c r="R20" i="1" l="1"/>
  <c r="U20" i="1"/>
  <c r="S20" i="1"/>
  <c r="W20" i="1" l="1"/>
  <c r="AB20" i="1" s="1"/>
  <c r="B21" i="1" s="1"/>
  <c r="Z20" i="1"/>
  <c r="X20" i="1"/>
  <c r="AC20" i="1" s="1"/>
  <c r="C21" i="1" s="1"/>
  <c r="Y20" i="1"/>
  <c r="AD20" i="1" s="1"/>
  <c r="D21" i="1" s="1"/>
  <c r="AE20" i="1"/>
  <c r="E21" i="1" s="1"/>
  <c r="J21" i="1" l="1"/>
  <c r="F21" i="1"/>
  <c r="H21" i="1"/>
  <c r="I21" i="1" l="1"/>
  <c r="N21" i="1" s="1"/>
  <c r="K21" i="1"/>
  <c r="R21" i="1" l="1"/>
  <c r="O21" i="1"/>
  <c r="P21" i="1"/>
  <c r="T21" i="1" s="1"/>
  <c r="M21" i="1"/>
  <c r="U21" i="1" l="1"/>
  <c r="Y21" i="1" s="1"/>
  <c r="AD21" i="1" s="1"/>
  <c r="D22" i="1" s="1"/>
  <c r="S21" i="1"/>
  <c r="W21" i="1" l="1"/>
  <c r="AB21" i="1" s="1"/>
  <c r="B22" i="1" s="1"/>
  <c r="X21" i="1"/>
  <c r="AC21" i="1" s="1"/>
  <c r="C22" i="1" s="1"/>
  <c r="Z21" i="1"/>
  <c r="AE21" i="1" s="1"/>
  <c r="E22" i="1" s="1"/>
  <c r="F22" i="1" l="1"/>
  <c r="J22" i="1"/>
  <c r="H22" i="1"/>
  <c r="K22" i="1" l="1"/>
  <c r="I22" i="1"/>
  <c r="P22" i="1" s="1"/>
  <c r="T22" i="1" s="1"/>
  <c r="N22" i="1" l="1"/>
  <c r="O22" i="1"/>
  <c r="M22" i="1"/>
  <c r="R22" i="1" l="1"/>
  <c r="U22" i="1"/>
  <c r="S22" i="1"/>
  <c r="Y22" i="1" l="1"/>
  <c r="AD22" i="1" s="1"/>
  <c r="D23" i="1" s="1"/>
  <c r="W22" i="1"/>
  <c r="AB22" i="1" s="1"/>
  <c r="B23" i="1" s="1"/>
  <c r="X22" i="1"/>
  <c r="Z22" i="1"/>
  <c r="AE22" i="1" s="1"/>
  <c r="E23" i="1" s="1"/>
  <c r="AC22" i="1"/>
  <c r="C23" i="1" s="1"/>
  <c r="J23" i="1" l="1"/>
  <c r="F23" i="1"/>
  <c r="H23" i="1"/>
  <c r="I23" i="1" l="1"/>
  <c r="N23" i="1" s="1"/>
  <c r="K23" i="1"/>
  <c r="P23" i="1" s="1"/>
  <c r="T23" i="1" s="1"/>
  <c r="R23" i="1" l="1"/>
  <c r="S23" i="1"/>
  <c r="U23" i="1"/>
  <c r="Y23" i="1" s="1"/>
  <c r="M23" i="1"/>
  <c r="O23" i="1"/>
  <c r="W23" i="1" l="1"/>
  <c r="X23" i="1"/>
  <c r="AC23" i="1" s="1"/>
  <c r="C24" i="1" s="1"/>
  <c r="Z23" i="1"/>
  <c r="AE23" i="1" s="1"/>
  <c r="E24" i="1" s="1"/>
  <c r="AD23" i="1"/>
  <c r="D24" i="1" s="1"/>
  <c r="AB23" i="1"/>
  <c r="B24" i="1" s="1"/>
  <c r="F24" i="1" l="1"/>
  <c r="J24" i="1"/>
  <c r="H24" i="1"/>
  <c r="K24" i="1" l="1"/>
  <c r="I24" i="1"/>
  <c r="P24" i="1" s="1"/>
  <c r="T24" i="1" s="1"/>
  <c r="N24" i="1" l="1"/>
  <c r="O24" i="1"/>
  <c r="M24" i="1"/>
  <c r="R24" i="1" l="1"/>
  <c r="U24" i="1"/>
  <c r="S24" i="1"/>
  <c r="Y24" i="1" l="1"/>
  <c r="AD24" i="1" s="1"/>
  <c r="D25" i="1" s="1"/>
  <c r="W24" i="1"/>
  <c r="AB24" i="1" s="1"/>
  <c r="B25" i="1" s="1"/>
  <c r="Z24" i="1"/>
  <c r="AE24" i="1" s="1"/>
  <c r="E25" i="1" s="1"/>
  <c r="X24" i="1"/>
  <c r="AC24" i="1" s="1"/>
  <c r="C25" i="1" s="1"/>
  <c r="H25" i="1" l="1"/>
  <c r="J25" i="1"/>
  <c r="F25" i="1"/>
  <c r="I25" i="1" l="1"/>
  <c r="N25" i="1" s="1"/>
  <c r="K25" i="1"/>
  <c r="R25" i="1" l="1"/>
  <c r="P25" i="1"/>
  <c r="T25" i="1" s="1"/>
  <c r="M25" i="1"/>
  <c r="O25" i="1"/>
  <c r="U25" i="1" l="1"/>
  <c r="Y25" i="1" s="1"/>
  <c r="AD25" i="1" s="1"/>
  <c r="D26" i="1" s="1"/>
  <c r="S25" i="1"/>
  <c r="W25" i="1" l="1"/>
  <c r="AB25" i="1" s="1"/>
  <c r="B26" i="1" s="1"/>
  <c r="X25" i="1"/>
  <c r="AC25" i="1" s="1"/>
  <c r="C26" i="1" s="1"/>
  <c r="Z25" i="1"/>
  <c r="AE25" i="1" s="1"/>
  <c r="E26" i="1" s="1"/>
  <c r="F26" i="1" l="1"/>
  <c r="J26" i="1"/>
  <c r="H26" i="1"/>
  <c r="K26" i="1" l="1"/>
  <c r="I26" i="1"/>
  <c r="P26" i="1" s="1"/>
  <c r="T26" i="1" s="1"/>
  <c r="N26" i="1" l="1"/>
  <c r="O26" i="1"/>
  <c r="M26" i="1"/>
  <c r="R26" i="1" l="1"/>
  <c r="U26" i="1"/>
  <c r="S26" i="1"/>
  <c r="Y26" i="1" l="1"/>
  <c r="AD26" i="1" s="1"/>
  <c r="D27" i="1" s="1"/>
  <c r="W26" i="1"/>
  <c r="AB26" i="1" s="1"/>
  <c r="B27" i="1" s="1"/>
  <c r="X26" i="1"/>
  <c r="Z26" i="1"/>
  <c r="AE26" i="1" s="1"/>
  <c r="E27" i="1" s="1"/>
  <c r="AC26" i="1"/>
  <c r="C27" i="1" s="1"/>
  <c r="J27" i="1" l="1"/>
  <c r="F27" i="1"/>
  <c r="H27" i="1"/>
  <c r="I27" i="1" l="1"/>
  <c r="N27" i="1" s="1"/>
  <c r="K27" i="1"/>
  <c r="R27" i="1" l="1"/>
  <c r="P27" i="1"/>
  <c r="T27" i="1" s="1"/>
  <c r="O27" i="1"/>
  <c r="M27" i="1"/>
  <c r="U27" i="1" l="1"/>
  <c r="Y27" i="1" s="1"/>
  <c r="AD27" i="1"/>
  <c r="D28" i="1" s="1"/>
  <c r="S27" i="1"/>
  <c r="W27" i="1" l="1"/>
  <c r="AB27" i="1" s="1"/>
  <c r="B28" i="1" s="1"/>
  <c r="X27" i="1"/>
  <c r="AC27" i="1" s="1"/>
  <c r="C28" i="1" s="1"/>
  <c r="Z27" i="1"/>
  <c r="AE27" i="1" s="1"/>
  <c r="E28" i="1" s="1"/>
  <c r="H28" i="1" l="1"/>
  <c r="F28" i="1"/>
  <c r="J28" i="1"/>
  <c r="K28" i="1" l="1"/>
  <c r="I28" i="1"/>
  <c r="P28" i="1" s="1"/>
  <c r="T28" i="1" s="1"/>
  <c r="N28" i="1" l="1"/>
  <c r="O28" i="1"/>
  <c r="M28" i="1"/>
  <c r="R28" i="1" l="1"/>
  <c r="U28" i="1"/>
  <c r="S28" i="1"/>
  <c r="Y28" i="1" l="1"/>
  <c r="AD28" i="1" s="1"/>
  <c r="D29" i="1" s="1"/>
  <c r="W28" i="1"/>
  <c r="AB28" i="1" s="1"/>
  <c r="B29" i="1" s="1"/>
  <c r="Z28" i="1"/>
  <c r="AE28" i="1" s="1"/>
  <c r="E29" i="1" s="1"/>
  <c r="X28" i="1"/>
  <c r="AC28" i="1" s="1"/>
  <c r="C29" i="1" s="1"/>
  <c r="J29" i="1" l="1"/>
  <c r="F29" i="1"/>
  <c r="H29" i="1"/>
  <c r="I29" i="1" l="1"/>
  <c r="N29" i="1" s="1"/>
  <c r="K29" i="1"/>
  <c r="R29" i="1" l="1"/>
  <c r="P29" i="1"/>
  <c r="T29" i="1" s="1"/>
  <c r="M29" i="1"/>
  <c r="O29" i="1"/>
  <c r="U29" i="1" l="1"/>
  <c r="Y29" i="1" s="1"/>
  <c r="AD29" i="1" s="1"/>
  <c r="D30" i="1" s="1"/>
  <c r="S29" i="1"/>
  <c r="W29" i="1" l="1"/>
  <c r="AB29" i="1" s="1"/>
  <c r="B30" i="1" s="1"/>
  <c r="X29" i="1"/>
  <c r="AC29" i="1" s="1"/>
  <c r="C30" i="1" s="1"/>
  <c r="Z29" i="1"/>
  <c r="AE29" i="1" s="1"/>
  <c r="E30" i="1" s="1"/>
  <c r="J30" i="1" l="1"/>
  <c r="F30" i="1"/>
  <c r="H30" i="1"/>
  <c r="I30" i="1" l="1"/>
  <c r="N30" i="1" s="1"/>
  <c r="K30" i="1"/>
  <c r="R30" i="1" l="1"/>
  <c r="O30" i="1"/>
  <c r="M30" i="1"/>
  <c r="P30" i="1"/>
  <c r="T30" i="1" s="1"/>
  <c r="S30" i="1" l="1"/>
  <c r="U30" i="1"/>
  <c r="Y30" i="1" s="1"/>
  <c r="AD30" i="1" s="1"/>
  <c r="D31" i="1" s="1"/>
  <c r="W30" i="1" l="1"/>
  <c r="AB30" i="1" s="1"/>
  <c r="B31" i="1" s="1"/>
  <c r="X30" i="1"/>
  <c r="AC30" i="1" s="1"/>
  <c r="C31" i="1" s="1"/>
  <c r="Z30" i="1"/>
  <c r="AE30" i="1" s="1"/>
  <c r="E31" i="1" s="1"/>
  <c r="F31" i="1" l="1"/>
  <c r="J31" i="1"/>
  <c r="H31" i="1"/>
  <c r="K31" i="1" l="1"/>
  <c r="I31" i="1"/>
  <c r="M31" i="1" l="1"/>
  <c r="P31" i="1"/>
  <c r="T31" i="1" s="1"/>
  <c r="O31" i="1"/>
  <c r="N31" i="1"/>
  <c r="R31" i="1" l="1"/>
  <c r="S31" i="1"/>
  <c r="U31" i="1"/>
  <c r="Y31" i="1" s="1"/>
  <c r="AD31" i="1" s="1"/>
  <c r="D32" i="1" s="1"/>
  <c r="W31" i="1" l="1"/>
  <c r="AB31" i="1" s="1"/>
  <c r="B32" i="1" s="1"/>
  <c r="Z31" i="1"/>
  <c r="AE31" i="1" s="1"/>
  <c r="E32" i="1" s="1"/>
  <c r="X31" i="1"/>
  <c r="AC31" i="1" s="1"/>
  <c r="C32" i="1" s="1"/>
  <c r="H32" i="1" l="1"/>
  <c r="J32" i="1"/>
  <c r="F32" i="1"/>
  <c r="I32" i="1" l="1"/>
  <c r="N32" i="1" s="1"/>
  <c r="K32" i="1"/>
  <c r="P32" i="1" s="1"/>
  <c r="T32" i="1" s="1"/>
  <c r="R32" i="1" l="1"/>
  <c r="S32" i="1"/>
  <c r="U32" i="1"/>
  <c r="Y32" i="1" s="1"/>
  <c r="O32" i="1"/>
  <c r="M32" i="1"/>
  <c r="W32" i="1" l="1"/>
  <c r="X32" i="1"/>
  <c r="AC32" i="1" s="1"/>
  <c r="C33" i="1" s="1"/>
  <c r="Z32" i="1"/>
  <c r="AE32" i="1" s="1"/>
  <c r="E33" i="1" s="1"/>
  <c r="AB32" i="1"/>
  <c r="B33" i="1" s="1"/>
  <c r="AD32" i="1"/>
  <c r="D33" i="1" s="1"/>
  <c r="F33" i="1" l="1"/>
  <c r="J33" i="1"/>
  <c r="H33" i="1"/>
  <c r="K33" i="1" l="1"/>
  <c r="I33" i="1"/>
  <c r="P33" i="1" s="1"/>
  <c r="T33" i="1" s="1"/>
  <c r="N33" i="1" l="1"/>
  <c r="O33" i="1"/>
  <c r="M33" i="1"/>
  <c r="R33" i="1" l="1"/>
  <c r="U33" i="1"/>
  <c r="S33" i="1"/>
  <c r="W33" i="1" l="1"/>
  <c r="AB33" i="1" s="1"/>
  <c r="B34" i="1" s="1"/>
  <c r="Z33" i="1"/>
  <c r="AE33" i="1" s="1"/>
  <c r="E34" i="1" s="1"/>
  <c r="X33" i="1"/>
  <c r="AC33" i="1" s="1"/>
  <c r="C34" i="1" s="1"/>
  <c r="Y33" i="1"/>
  <c r="AD33" i="1" s="1"/>
  <c r="D34" i="1" s="1"/>
  <c r="H34" i="1" l="1"/>
  <c r="J34" i="1"/>
  <c r="F34" i="1"/>
  <c r="I34" i="1" l="1"/>
  <c r="N34" i="1" s="1"/>
  <c r="K34" i="1"/>
  <c r="R34" i="1" l="1"/>
  <c r="P34" i="1"/>
  <c r="T34" i="1" s="1"/>
  <c r="O34" i="1"/>
  <c r="M34" i="1"/>
  <c r="S34" i="1" l="1"/>
  <c r="U34" i="1"/>
  <c r="Y34" i="1" s="1"/>
  <c r="AD34" i="1" s="1"/>
  <c r="D35" i="1" s="1"/>
  <c r="W34" i="1" l="1"/>
  <c r="AB34" i="1" s="1"/>
  <c r="B35" i="1" s="1"/>
  <c r="X34" i="1"/>
  <c r="AC34" i="1" s="1"/>
  <c r="C35" i="1" s="1"/>
  <c r="Z34" i="1"/>
  <c r="AE34" i="1" s="1"/>
  <c r="E35" i="1" s="1"/>
  <c r="F35" i="1" l="1"/>
  <c r="J35" i="1"/>
  <c r="H35" i="1"/>
  <c r="K35" i="1" l="1"/>
  <c r="I35" i="1"/>
  <c r="P35" i="1" s="1"/>
  <c r="T35" i="1" s="1"/>
  <c r="N35" i="1" l="1"/>
  <c r="O35" i="1"/>
  <c r="M35" i="1"/>
  <c r="R35" i="1" l="1"/>
  <c r="U35" i="1"/>
  <c r="S35" i="1"/>
  <c r="W35" i="1" l="1"/>
  <c r="AB35" i="1" s="1"/>
  <c r="B36" i="1" s="1"/>
  <c r="Z35" i="1"/>
  <c r="X35" i="1"/>
  <c r="AC35" i="1" s="1"/>
  <c r="C36" i="1" s="1"/>
  <c r="Y35" i="1"/>
  <c r="AD35" i="1" s="1"/>
  <c r="D36" i="1" s="1"/>
  <c r="AE35" i="1"/>
  <c r="E36" i="1" s="1"/>
  <c r="H36" i="1" l="1"/>
  <c r="J36" i="1"/>
  <c r="F36" i="1"/>
  <c r="I36" i="1" l="1"/>
  <c r="N36" i="1" s="1"/>
  <c r="K36" i="1"/>
  <c r="R36" i="1" l="1"/>
  <c r="P36" i="1"/>
  <c r="T36" i="1" s="1"/>
  <c r="M36" i="1"/>
  <c r="O36" i="1"/>
  <c r="U36" i="1" l="1"/>
  <c r="Y36" i="1" s="1"/>
  <c r="AD36" i="1" s="1"/>
  <c r="D37" i="1" s="1"/>
  <c r="S36" i="1"/>
  <c r="W36" i="1" l="1"/>
  <c r="AB36" i="1" s="1"/>
  <c r="B37" i="1" s="1"/>
  <c r="X36" i="1"/>
  <c r="AC36" i="1" s="1"/>
  <c r="C37" i="1" s="1"/>
  <c r="Z36" i="1"/>
  <c r="AE36" i="1" s="1"/>
  <c r="E37" i="1" s="1"/>
  <c r="H37" i="1" l="1"/>
  <c r="F37" i="1"/>
  <c r="J37" i="1"/>
  <c r="K37" i="1" l="1"/>
  <c r="I37" i="1"/>
  <c r="P37" i="1" s="1"/>
  <c r="T37" i="1" s="1"/>
  <c r="N37" i="1" l="1"/>
  <c r="O37" i="1"/>
  <c r="M37" i="1"/>
  <c r="R37" i="1" l="1"/>
  <c r="U37" i="1"/>
  <c r="S37" i="1"/>
  <c r="W37" i="1" l="1"/>
  <c r="AB37" i="1" s="1"/>
  <c r="B38" i="1" s="1"/>
  <c r="Z37" i="1"/>
  <c r="X37" i="1"/>
  <c r="AC37" i="1" s="1"/>
  <c r="C38" i="1" s="1"/>
  <c r="Y37" i="1"/>
  <c r="AD37" i="1" s="1"/>
  <c r="D38" i="1" s="1"/>
  <c r="AE37" i="1"/>
  <c r="E38" i="1" s="1"/>
  <c r="H38" i="1" l="1"/>
  <c r="J38" i="1"/>
  <c r="F38" i="1"/>
  <c r="I38" i="1" l="1"/>
  <c r="N38" i="1"/>
  <c r="R38" i="1" s="1"/>
  <c r="K38" i="1"/>
  <c r="P38" i="1"/>
  <c r="T38" i="1" s="1"/>
  <c r="U38" i="1" l="1"/>
  <c r="Y38" i="1" s="1"/>
  <c r="S38" i="1"/>
  <c r="O38" i="1"/>
  <c r="M38" i="1"/>
  <c r="AD38" i="1" l="1"/>
  <c r="D39" i="1" s="1"/>
  <c r="W38" i="1"/>
  <c r="AB38" i="1" s="1"/>
  <c r="B39" i="1" s="1"/>
  <c r="Z38" i="1"/>
  <c r="AE38" i="1" s="1"/>
  <c r="E39" i="1" s="1"/>
  <c r="X38" i="1"/>
  <c r="AC38" i="1"/>
  <c r="C39" i="1" s="1"/>
  <c r="F39" i="1" l="1"/>
  <c r="J39" i="1"/>
  <c r="H39" i="1"/>
  <c r="K39" i="1" l="1"/>
  <c r="I39" i="1"/>
  <c r="P39" i="1" s="1"/>
  <c r="T39" i="1" s="1"/>
  <c r="N39" i="1" l="1"/>
  <c r="O39" i="1"/>
  <c r="M39" i="1"/>
  <c r="R39" i="1" l="1"/>
  <c r="U39" i="1"/>
  <c r="S39" i="1"/>
  <c r="W39" i="1" l="1"/>
  <c r="AB39" i="1" s="1"/>
  <c r="B40" i="1" s="1"/>
  <c r="Z39" i="1"/>
  <c r="AE39" i="1" s="1"/>
  <c r="E40" i="1" s="1"/>
  <c r="X39" i="1"/>
  <c r="AC39" i="1" s="1"/>
  <c r="C40" i="1" s="1"/>
  <c r="Y39" i="1"/>
  <c r="AD39" i="1" s="1"/>
  <c r="D40" i="1" s="1"/>
  <c r="H40" i="1" l="1"/>
  <c r="J40" i="1"/>
  <c r="F40" i="1"/>
  <c r="I40" i="1" l="1"/>
  <c r="N40" i="1" s="1"/>
  <c r="K40" i="1"/>
  <c r="R40" i="1" l="1"/>
  <c r="P40" i="1"/>
  <c r="T40" i="1" s="1"/>
  <c r="O40" i="1"/>
  <c r="M40" i="1"/>
  <c r="U40" i="1" l="1"/>
  <c r="Y40" i="1" s="1"/>
  <c r="AD40" i="1" s="1"/>
  <c r="D41" i="1" s="1"/>
  <c r="S40" i="1"/>
  <c r="W40" i="1" l="1"/>
  <c r="AB40" i="1" s="1"/>
  <c r="B41" i="1" s="1"/>
  <c r="X40" i="1"/>
  <c r="AC40" i="1" s="1"/>
  <c r="C41" i="1" s="1"/>
  <c r="Z40" i="1"/>
  <c r="AE40" i="1" s="1"/>
  <c r="E41" i="1" s="1"/>
  <c r="J41" i="1" l="1"/>
  <c r="F41" i="1"/>
  <c r="H41" i="1"/>
  <c r="I41" i="1" l="1"/>
  <c r="N41" i="1" s="1"/>
  <c r="K41" i="1"/>
  <c r="R41" i="1" l="1"/>
  <c r="P41" i="1"/>
  <c r="T41" i="1" s="1"/>
  <c r="M41" i="1"/>
  <c r="O41" i="1"/>
  <c r="S41" i="1" l="1"/>
  <c r="U41" i="1"/>
  <c r="Y41" i="1" s="1"/>
  <c r="AD41" i="1" s="1"/>
  <c r="D42" i="1" s="1"/>
  <c r="W41" i="1" l="1"/>
  <c r="AB41" i="1" s="1"/>
  <c r="B42" i="1" s="1"/>
  <c r="X41" i="1"/>
  <c r="AC41" i="1" s="1"/>
  <c r="C42" i="1" s="1"/>
  <c r="Z41" i="1"/>
  <c r="AE41" i="1" s="1"/>
  <c r="E42" i="1" s="1"/>
  <c r="F42" i="1" l="1"/>
  <c r="J42" i="1"/>
  <c r="H42" i="1"/>
  <c r="K42" i="1" l="1"/>
  <c r="I42" i="1"/>
  <c r="P42" i="1" s="1"/>
  <c r="T42" i="1" s="1"/>
  <c r="O42" i="1" l="1"/>
  <c r="M42" i="1"/>
  <c r="N42" i="1"/>
  <c r="R42" i="1" l="1"/>
  <c r="U42" i="1"/>
  <c r="S42" i="1"/>
  <c r="Y42" i="1" l="1"/>
  <c r="AD42" i="1" s="1"/>
  <c r="D43" i="1" s="1"/>
  <c r="W42" i="1"/>
  <c r="AB42" i="1" s="1"/>
  <c r="B43" i="1" s="1"/>
  <c r="Z42" i="1"/>
  <c r="AE42" i="1" s="1"/>
  <c r="E43" i="1" s="1"/>
  <c r="X42" i="1"/>
  <c r="AC42" i="1" s="1"/>
  <c r="C43" i="1" s="1"/>
  <c r="H43" i="1" l="1"/>
  <c r="J43" i="1"/>
  <c r="F43" i="1"/>
  <c r="I43" i="1" l="1"/>
  <c r="N43" i="1" s="1"/>
  <c r="K43" i="1"/>
  <c r="R43" i="1" l="1"/>
  <c r="O43" i="1"/>
  <c r="P43" i="1"/>
  <c r="T43" i="1" s="1"/>
  <c r="M43" i="1"/>
  <c r="U43" i="1" l="1"/>
  <c r="Y43" i="1" s="1"/>
  <c r="AD43" i="1" s="1"/>
  <c r="D44" i="1" s="1"/>
  <c r="S43" i="1"/>
  <c r="W43" i="1" l="1"/>
  <c r="AB43" i="1" s="1"/>
  <c r="B44" i="1" s="1"/>
  <c r="Z43" i="1"/>
  <c r="AE43" i="1" s="1"/>
  <c r="E44" i="1" s="1"/>
  <c r="X43" i="1"/>
  <c r="AC43" i="1" s="1"/>
  <c r="C44" i="1" s="1"/>
  <c r="H44" i="1" l="1"/>
  <c r="F44" i="1"/>
  <c r="J44" i="1"/>
  <c r="K44" i="1" l="1"/>
  <c r="I44" i="1"/>
  <c r="P44" i="1" s="1"/>
  <c r="T44" i="1" s="1"/>
  <c r="N44" i="1" l="1"/>
  <c r="O44" i="1"/>
  <c r="M44" i="1"/>
  <c r="R44" i="1" l="1"/>
  <c r="U44" i="1"/>
  <c r="S44" i="1"/>
  <c r="W44" i="1" l="1"/>
  <c r="AB44" i="1" s="1"/>
  <c r="B45" i="1" s="1"/>
  <c r="Z44" i="1"/>
  <c r="AE44" i="1" s="1"/>
  <c r="E45" i="1" s="1"/>
  <c r="X44" i="1"/>
  <c r="AC44" i="1" s="1"/>
  <c r="C45" i="1" s="1"/>
  <c r="Y44" i="1"/>
  <c r="AD44" i="1" s="1"/>
  <c r="D45" i="1" s="1"/>
  <c r="H45" i="1" l="1"/>
  <c r="J45" i="1"/>
  <c r="F45" i="1"/>
  <c r="I45" i="1" l="1"/>
  <c r="N45" i="1" s="1"/>
  <c r="K45" i="1"/>
  <c r="R45" i="1" l="1"/>
  <c r="P45" i="1"/>
  <c r="T45" i="1" s="1"/>
  <c r="O45" i="1"/>
  <c r="M45" i="1"/>
  <c r="U45" i="1" l="1"/>
  <c r="Y45" i="1" s="1"/>
  <c r="AD45" i="1" s="1"/>
  <c r="D46" i="1" s="1"/>
  <c r="S45" i="1"/>
  <c r="W45" i="1" l="1"/>
  <c r="AB45" i="1" s="1"/>
  <c r="B46" i="1" s="1"/>
  <c r="X45" i="1"/>
  <c r="AC45" i="1" s="1"/>
  <c r="C46" i="1" s="1"/>
  <c r="Z45" i="1"/>
  <c r="AE45" i="1" s="1"/>
  <c r="E46" i="1" s="1"/>
  <c r="F46" i="1" l="1"/>
  <c r="J46" i="1"/>
  <c r="H46" i="1"/>
  <c r="K46" i="1" l="1"/>
  <c r="I46" i="1"/>
  <c r="P46" i="1" s="1"/>
  <c r="T46" i="1" s="1"/>
  <c r="N46" i="1" l="1"/>
  <c r="O46" i="1"/>
  <c r="M46" i="1"/>
  <c r="R46" i="1" l="1"/>
  <c r="U46" i="1"/>
  <c r="S46" i="1"/>
  <c r="W46" i="1" l="1"/>
  <c r="AB46" i="1" s="1"/>
  <c r="B47" i="1" s="1"/>
  <c r="Z46" i="1"/>
  <c r="AE46" i="1" s="1"/>
  <c r="E47" i="1" s="1"/>
  <c r="X46" i="1"/>
  <c r="Y46" i="1"/>
  <c r="AD46" i="1" s="1"/>
  <c r="D47" i="1" s="1"/>
  <c r="AC46" i="1"/>
  <c r="C47" i="1" s="1"/>
  <c r="J47" i="1" l="1"/>
  <c r="F47" i="1"/>
  <c r="H47" i="1"/>
  <c r="I47" i="1" l="1"/>
  <c r="N47" i="1" s="1"/>
  <c r="K47" i="1"/>
  <c r="P47" i="1"/>
  <c r="T47" i="1" s="1"/>
  <c r="R47" i="1" l="1"/>
  <c r="S47" i="1"/>
  <c r="U47" i="1"/>
  <c r="Y47" i="1" s="1"/>
  <c r="M47" i="1"/>
  <c r="O47" i="1"/>
  <c r="AD47" i="1" l="1"/>
  <c r="D48" i="1" s="1"/>
  <c r="W47" i="1"/>
  <c r="X47" i="1"/>
  <c r="AC47" i="1" s="1"/>
  <c r="C48" i="1" s="1"/>
  <c r="Z47" i="1"/>
  <c r="AE47" i="1"/>
  <c r="E48" i="1" s="1"/>
  <c r="AB47" i="1"/>
  <c r="B48" i="1" s="1"/>
  <c r="H48" i="1" l="1"/>
  <c r="F48" i="1"/>
  <c r="J48" i="1"/>
  <c r="K48" i="1" l="1"/>
  <c r="I48" i="1"/>
  <c r="P48" i="1" s="1"/>
  <c r="T48" i="1" s="1"/>
  <c r="N48" i="1" l="1"/>
  <c r="M48" i="1"/>
  <c r="O48" i="1"/>
  <c r="R48" i="1" l="1"/>
  <c r="U48" i="1"/>
  <c r="S48" i="1"/>
  <c r="W48" i="1" l="1"/>
  <c r="AB48" i="1" s="1"/>
  <c r="B49" i="1" s="1"/>
  <c r="Z48" i="1"/>
  <c r="AE48" i="1" s="1"/>
  <c r="E49" i="1" s="1"/>
  <c r="X48" i="1"/>
  <c r="Y48" i="1"/>
  <c r="AD48" i="1" s="1"/>
  <c r="D49" i="1" s="1"/>
  <c r="AC48" i="1"/>
  <c r="C49" i="1" s="1"/>
  <c r="J49" i="1" l="1"/>
  <c r="F49" i="1"/>
  <c r="H49" i="1"/>
  <c r="I49" i="1" l="1"/>
  <c r="N49" i="1" s="1"/>
  <c r="K49" i="1"/>
  <c r="R49" i="1" l="1"/>
  <c r="P49" i="1"/>
  <c r="T49" i="1" s="1"/>
  <c r="M49" i="1"/>
  <c r="O49" i="1"/>
  <c r="U49" i="1" l="1"/>
  <c r="Y49" i="1" s="1"/>
  <c r="AD49" i="1" s="1"/>
  <c r="D50" i="1" s="1"/>
  <c r="S49" i="1"/>
  <c r="W49" i="1" l="1"/>
  <c r="AB49" i="1" s="1"/>
  <c r="B50" i="1" s="1"/>
  <c r="X49" i="1"/>
  <c r="AC49" i="1" s="1"/>
  <c r="C50" i="1" s="1"/>
  <c r="Z49" i="1"/>
  <c r="AE49" i="1" s="1"/>
  <c r="E50" i="1" s="1"/>
  <c r="H50" i="1" l="1"/>
  <c r="F50" i="1"/>
  <c r="J50" i="1"/>
  <c r="K50" i="1" l="1"/>
  <c r="I50" i="1"/>
  <c r="P50" i="1" s="1"/>
  <c r="T50" i="1" s="1"/>
  <c r="N50" i="1" l="1"/>
  <c r="O50" i="1"/>
  <c r="M50" i="1"/>
  <c r="R50" i="1" l="1"/>
  <c r="U50" i="1"/>
  <c r="S50" i="1"/>
  <c r="W50" i="1" l="1"/>
  <c r="AB50" i="1" s="1"/>
  <c r="B51" i="1" s="1"/>
  <c r="Z50" i="1"/>
  <c r="AE50" i="1" s="1"/>
  <c r="E51" i="1" s="1"/>
  <c r="X50" i="1"/>
  <c r="AC50" i="1" s="1"/>
  <c r="C51" i="1" s="1"/>
  <c r="Y50" i="1"/>
  <c r="AD50" i="1" s="1"/>
  <c r="D51" i="1" s="1"/>
  <c r="H51" i="1" l="1"/>
  <c r="J51" i="1"/>
  <c r="F51" i="1"/>
  <c r="I51" i="1" l="1"/>
  <c r="N51" i="1" s="1"/>
  <c r="K51" i="1"/>
  <c r="P51" i="1" s="1"/>
  <c r="T51" i="1" s="1"/>
  <c r="R51" i="1" l="1"/>
  <c r="U51" i="1"/>
  <c r="Y51" i="1" s="1"/>
  <c r="S51" i="1"/>
  <c r="O51" i="1"/>
  <c r="M51" i="1"/>
  <c r="W51" i="1" l="1"/>
  <c r="AB51" i="1" s="1"/>
  <c r="B52" i="1" s="1"/>
  <c r="X51" i="1"/>
  <c r="AC51" i="1" s="1"/>
  <c r="C52" i="1" s="1"/>
  <c r="Z51" i="1"/>
  <c r="AE51" i="1" s="1"/>
  <c r="E52" i="1" s="1"/>
  <c r="AD51" i="1"/>
  <c r="D52" i="1" s="1"/>
  <c r="F52" i="1" l="1"/>
  <c r="J52" i="1"/>
  <c r="H52" i="1"/>
  <c r="K52" i="1" l="1"/>
  <c r="I52" i="1"/>
  <c r="P52" i="1" s="1"/>
  <c r="T52" i="1" s="1"/>
  <c r="N52" i="1" l="1"/>
  <c r="O52" i="1"/>
  <c r="M52" i="1"/>
  <c r="R52" i="1" l="1"/>
  <c r="U52" i="1"/>
  <c r="S52" i="1"/>
  <c r="W52" i="1" l="1"/>
  <c r="AB52" i="1" s="1"/>
  <c r="B53" i="1" s="1"/>
  <c r="Z52" i="1"/>
  <c r="X52" i="1"/>
  <c r="AC52" i="1" s="1"/>
  <c r="C53" i="1" s="1"/>
  <c r="Y52" i="1"/>
  <c r="AD52" i="1" s="1"/>
  <c r="D53" i="1" s="1"/>
  <c r="AE52" i="1"/>
  <c r="E53" i="1" s="1"/>
  <c r="H53" i="1" l="1"/>
  <c r="J53" i="1"/>
  <c r="F53" i="1"/>
  <c r="I53" i="1" l="1"/>
  <c r="N53" i="1" s="1"/>
  <c r="K53" i="1"/>
  <c r="R53" i="1" l="1"/>
  <c r="P53" i="1"/>
  <c r="T53" i="1" s="1"/>
  <c r="M53" i="1"/>
  <c r="O53" i="1"/>
  <c r="U53" i="1" l="1"/>
  <c r="Y53" i="1" s="1"/>
  <c r="AD53" i="1" s="1"/>
  <c r="D54" i="1" s="1"/>
  <c r="S53" i="1"/>
  <c r="W53" i="1" l="1"/>
  <c r="AB53" i="1" s="1"/>
  <c r="B54" i="1" s="1"/>
  <c r="X53" i="1"/>
  <c r="AC53" i="1" s="1"/>
  <c r="C54" i="1" s="1"/>
  <c r="Z53" i="1"/>
  <c r="AE53" i="1" s="1"/>
  <c r="E54" i="1" s="1"/>
  <c r="F54" i="1" l="1"/>
  <c r="J54" i="1"/>
  <c r="H54" i="1"/>
  <c r="K54" i="1" l="1"/>
  <c r="I54" i="1"/>
  <c r="P54" i="1" s="1"/>
  <c r="T54" i="1" s="1"/>
  <c r="N54" i="1" l="1"/>
  <c r="M54" i="1"/>
  <c r="O54" i="1"/>
  <c r="R54" i="1" l="1"/>
  <c r="U54" i="1"/>
  <c r="S54" i="1"/>
  <c r="W54" i="1" l="1"/>
  <c r="AB54" i="1" s="1"/>
  <c r="B55" i="1" s="1"/>
  <c r="Z54" i="1"/>
  <c r="AE54" i="1" s="1"/>
  <c r="E55" i="1" s="1"/>
  <c r="X54" i="1"/>
  <c r="AC54" i="1" s="1"/>
  <c r="C55" i="1" s="1"/>
  <c r="Y54" i="1"/>
  <c r="AD54" i="1" s="1"/>
  <c r="D55" i="1" s="1"/>
  <c r="H55" i="1" l="1"/>
  <c r="J55" i="1"/>
  <c r="F55" i="1"/>
  <c r="I55" i="1" l="1"/>
  <c r="K55" i="1"/>
  <c r="O55" i="1" l="1"/>
  <c r="M55" i="1"/>
  <c r="N55" i="1"/>
  <c r="P55" i="1"/>
  <c r="T55" i="1" s="1"/>
  <c r="R55" i="1" l="1"/>
  <c r="U55" i="1"/>
  <c r="Y55" i="1" s="1"/>
  <c r="AD55" i="1" s="1"/>
  <c r="D56" i="1" s="1"/>
  <c r="S55" i="1"/>
  <c r="W55" i="1" l="1"/>
  <c r="AB55" i="1" s="1"/>
  <c r="B56" i="1" s="1"/>
  <c r="X55" i="1"/>
  <c r="AC55" i="1" s="1"/>
  <c r="C56" i="1" s="1"/>
  <c r="Z55" i="1"/>
  <c r="AE55" i="1" s="1"/>
  <c r="E56" i="1" s="1"/>
  <c r="H56" i="1" l="1"/>
  <c r="J56" i="1"/>
  <c r="F56" i="1"/>
  <c r="I56" i="1" l="1"/>
  <c r="P56" i="1" s="1"/>
  <c r="T56" i="1" s="1"/>
  <c r="K56" i="1"/>
  <c r="N56" i="1" l="1"/>
  <c r="M56" i="1"/>
  <c r="O56" i="1"/>
  <c r="R56" i="1" l="1"/>
  <c r="S56" i="1"/>
  <c r="U56" i="1"/>
  <c r="Y56" i="1" l="1"/>
  <c r="AD56" i="1" s="1"/>
  <c r="D57" i="1" s="1"/>
  <c r="W56" i="1"/>
  <c r="AB56" i="1" s="1"/>
  <c r="B57" i="1" s="1"/>
  <c r="X56" i="1"/>
  <c r="AC56" i="1" s="1"/>
  <c r="C57" i="1" s="1"/>
  <c r="Z56" i="1"/>
  <c r="AE56" i="1" s="1"/>
  <c r="E57" i="1" s="1"/>
  <c r="J57" i="1" l="1"/>
  <c r="F57" i="1"/>
  <c r="H57" i="1"/>
  <c r="I57" i="1" l="1"/>
  <c r="P57" i="1" s="1"/>
  <c r="T57" i="1" s="1"/>
  <c r="K57" i="1"/>
  <c r="M57" i="1" l="1"/>
  <c r="O57" i="1"/>
  <c r="N57" i="1"/>
  <c r="R57" i="1" l="1"/>
  <c r="S57" i="1"/>
  <c r="U57" i="1"/>
  <c r="W57" i="1" l="1"/>
  <c r="AB57" i="1" s="1"/>
  <c r="X57" i="1"/>
  <c r="AC57" i="1" s="1"/>
  <c r="Z57" i="1"/>
  <c r="AE57" i="1" s="1"/>
  <c r="Y57" i="1"/>
  <c r="AD57" i="1" s="1"/>
</calcChain>
</file>

<file path=xl/sharedStrings.xml><?xml version="1.0" encoding="utf-8"?>
<sst xmlns="http://schemas.openxmlformats.org/spreadsheetml/2006/main" count="21" uniqueCount="21">
  <si>
    <t>t</t>
  </si>
  <si>
    <t>x</t>
  </si>
  <si>
    <t>y</t>
  </si>
  <si>
    <t>Vy</t>
  </si>
  <si>
    <t>Vx</t>
  </si>
  <si>
    <t>m =</t>
  </si>
  <si>
    <t>A =</t>
  </si>
  <si>
    <t>ρ =</t>
  </si>
  <si>
    <t>Cd =</t>
  </si>
  <si>
    <t>CL =</t>
  </si>
  <si>
    <t>α =</t>
  </si>
  <si>
    <t>Vo =</t>
  </si>
  <si>
    <t>ψ</t>
  </si>
  <si>
    <t>K1</t>
  </si>
  <si>
    <t xml:space="preserve">h = </t>
  </si>
  <si>
    <t>ρA/2m =</t>
  </si>
  <si>
    <t>K2</t>
  </si>
  <si>
    <t>K3</t>
  </si>
  <si>
    <t>K4</t>
  </si>
  <si>
    <t>K</t>
  </si>
  <si>
    <t>15,9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</si>
</sst>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Golfslag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'Ark1'!$B$18:$B$57</c:f>
              <c:numCache>
                <c:formatCode>General</c:formatCode>
                <c:ptCount val="40"/>
                <c:pt idx="0">
                  <c:v>0</c:v>
                </c:pt>
                <c:pt idx="1">
                  <c:v>3.9548253679929553</c:v>
                </c:pt>
                <c:pt idx="2">
                  <c:v>7.788728189704174</c:v>
                </c:pt>
                <c:pt idx="3">
                  <c:v>11.513083867316652</c:v>
                </c:pt>
                <c:pt idx="4">
                  <c:v>15.134482451566138</c:v>
                </c:pt>
                <c:pt idx="5">
                  <c:v>18.659062441952678</c:v>
                </c:pt>
                <c:pt idx="6">
                  <c:v>22.092544866126474</c:v>
                </c:pt>
                <c:pt idx="7">
                  <c:v>25.440264345116542</c:v>
                </c:pt>
                <c:pt idx="8">
                  <c:v>28.707197453266929</c:v>
                </c:pt>
                <c:pt idx="9">
                  <c:v>31.897988650678869</c:v>
                </c:pt>
                <c:pt idx="10">
                  <c:v>35.016974038111279</c:v>
                </c:pt>
                <c:pt idx="11">
                  <c:v>38.068203159353857</c:v>
                </c:pt>
                <c:pt idx="12">
                  <c:v>41.055459053734225</c:v>
                </c:pt>
                <c:pt idx="13">
                  <c:v>43.982276741334651</c:v>
                </c:pt>
                <c:pt idx="14">
                  <c:v>46.851960305367783</c:v>
                </c:pt>
                <c:pt idx="15">
                  <c:v>49.667598719706376</c:v>
                </c:pt>
                <c:pt idx="16">
                  <c:v>52.432080554513334</c:v>
                </c:pt>
                <c:pt idx="17">
                  <c:v>55.148107679036869</c:v>
                </c:pt>
                <c:pt idx="18">
                  <c:v>57.818208067713996</c:v>
                </c:pt>
                <c:pt idx="19">
                  <c:v>60.444747803592264</c:v>
                </c:pt>
                <c:pt idx="20">
                  <c:v>63.029942361602622</c:v>
                </c:pt>
                <c:pt idx="21">
                  <c:v>65.575867243306107</c:v>
                </c:pt>
                <c:pt idx="22">
                  <c:v>68.08446802435013</c:v>
                </c:pt>
                <c:pt idx="23">
                  <c:v>70.557569866005963</c:v>
                </c:pt>
                <c:pt idx="24">
                  <c:v>72.996886532859961</c:v>
                </c:pt>
                <c:pt idx="25">
                  <c:v>75.404028950073823</c:v>
                </c:pt>
                <c:pt idx="26">
                  <c:v>77.780513325715148</c:v>
                </c:pt>
                <c:pt idx="27">
                  <c:v>80.127768856604334</c:v>
                </c:pt>
                <c:pt idx="28">
                  <c:v>82.447145030039209</c:v>
                </c:pt>
                <c:pt idx="29">
                  <c:v>84.739918528742024</c:v>
                </c:pt>
                <c:pt idx="30">
                  <c:v>87.00729974248955</c:v>
                </c:pt>
                <c:pt idx="31">
                  <c:v>89.250438887163341</c:v>
                </c:pt>
                <c:pt idx="32">
                  <c:v>91.470431730371203</c:v>
                </c:pt>
                <c:pt idx="33">
                  <c:v>93.668324922275815</c:v>
                </c:pt>
                <c:pt idx="34">
                  <c:v>95.845120930708603</c:v>
                </c:pt>
                <c:pt idx="35">
                  <c:v>98.001782580899771</c:v>
                </c:pt>
                <c:pt idx="36">
                  <c:v>100.139237202046</c:v>
                </c:pt>
                <c:pt idx="37">
                  <c:v>102.25838038528187</c:v>
                </c:pt>
                <c:pt idx="38">
                  <c:v>104.36007936023712</c:v>
                </c:pt>
                <c:pt idx="39">
                  <c:v>106.44517600007755</c:v>
                </c:pt>
              </c:numCache>
            </c:numRef>
          </c:xVal>
          <c:yVal>
            <c:numRef>
              <c:f>'Ark1'!$D$18:$D$57</c:f>
              <c:numCache>
                <c:formatCode>General</c:formatCode>
                <c:ptCount val="40"/>
                <c:pt idx="0">
                  <c:v>0</c:v>
                </c:pt>
                <c:pt idx="1">
                  <c:v>1.1440367190490828</c:v>
                </c:pt>
                <c:pt idx="2">
                  <c:v>2.256964011151438</c:v>
                </c:pt>
                <c:pt idx="3">
                  <c:v>3.3196048537351572</c:v>
                </c:pt>
                <c:pt idx="4">
                  <c:v>4.3296392785893181</c:v>
                </c:pt>
                <c:pt idx="5">
                  <c:v>5.2850379434854418</c:v>
                </c:pt>
                <c:pt idx="6">
                  <c:v>6.1840268881931912</c:v>
                </c:pt>
                <c:pt idx="7">
                  <c:v>7.0250571249254907</c:v>
                </c:pt>
                <c:pt idx="8">
                  <c:v>7.8067783902466825</c:v>
                </c:pt>
                <c:pt idx="9">
                  <c:v>8.5280164904626972</c:v>
                </c:pt>
                <c:pt idx="10">
                  <c:v>9.1877537591711231</c:v>
                </c:pt>
                <c:pt idx="11">
                  <c:v>9.7851122173265654</c:v>
                </c:pt>
                <c:pt idx="12">
                  <c:v>10.319339085550009</c:v>
                </c:pt>
                <c:pt idx="13">
                  <c:v>10.789794347636271</c:v>
                </c:pt>
                <c:pt idx="14">
                  <c:v>11.195940105040533</c:v>
                </c:pt>
                <c:pt idx="15">
                  <c:v>11.537331495985926</c:v>
                </c:pt>
                <c:pt idx="16">
                  <c:v>11.81360898091417</c:v>
                </c:pt>
                <c:pt idx="17">
                  <c:v>12.024491819293662</c:v>
                </c:pt>
                <c:pt idx="18">
                  <c:v>12.169772582147203</c:v>
                </c:pt>
                <c:pt idx="19">
                  <c:v>12.249312560791321</c:v>
                </c:pt>
                <c:pt idx="20">
                  <c:v>12.263037945823266</c:v>
                </c:pt>
                <c:pt idx="21">
                  <c:v>12.210936661906015</c:v>
                </c:pt>
                <c:pt idx="22">
                  <c:v>12.093055753873744</c:v>
                </c:pt>
                <c:pt idx="23">
                  <c:v>11.909499228535367</c:v>
                </c:pt>
                <c:pt idx="24">
                  <c:v>11.660426264654115</c:v>
                </c:pt>
                <c:pt idx="25">
                  <c:v>11.346049711224435</c:v>
                </c:pt>
                <c:pt idx="26">
                  <c:v>10.966634801583778</c:v>
                </c:pt>
                <c:pt idx="27">
                  <c:v>10.522498018246282</c:v>
                </c:pt>
                <c:pt idx="28">
                  <c:v>10.014006050718773</c:v>
                </c:pt>
                <c:pt idx="29">
                  <c:v>9.4415747959819232</c:v>
                </c:pt>
                <c:pt idx="30">
                  <c:v>8.8056683587576217</c:v>
                </c:pt>
                <c:pt idx="31">
                  <c:v>8.1067980160579847</c:v>
                </c:pt>
                <c:pt idx="32">
                  <c:v>7.3455211177096125</c:v>
                </c:pt>
                <c:pt idx="33">
                  <c:v>6.5224399014399781</c:v>
                </c:pt>
                <c:pt idx="34">
                  <c:v>5.6382002075710966</c:v>
                </c:pt>
                <c:pt idx="35">
                  <c:v>4.6934900842714189</c:v>
                </c:pt>
                <c:pt idx="36">
                  <c:v>3.6890382795759447</c:v>
                </c:pt>
                <c:pt idx="37">
                  <c:v>2.6256126209325554</c:v>
                </c:pt>
                <c:pt idx="38">
                  <c:v>1.5040182868380862</c:v>
                </c:pt>
                <c:pt idx="39">
                  <c:v>0.32509597819125569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437568"/>
        <c:axId val="66315776"/>
      </c:scatterChart>
      <c:valAx>
        <c:axId val="55437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afstand</a:t>
                </a:r>
                <a:r>
                  <a:rPr lang="da-DK" baseline="0"/>
                  <a:t> i meter</a:t>
                </a:r>
                <a:endParaRPr lang="da-DK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6315776"/>
        <c:crosses val="autoZero"/>
        <c:crossBetween val="midCat"/>
      </c:valAx>
      <c:valAx>
        <c:axId val="6631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Højde</a:t>
                </a:r>
                <a:r>
                  <a:rPr lang="da-DK" baseline="0"/>
                  <a:t> i meter</a:t>
                </a:r>
                <a:endParaRPr lang="da-DK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543756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57</xdr:row>
      <xdr:rowOff>95250</xdr:rowOff>
    </xdr:from>
    <xdr:to>
      <xdr:col>15</xdr:col>
      <xdr:colOff>228600</xdr:colOff>
      <xdr:row>79</xdr:row>
      <xdr:rowOff>19050</xdr:rowOff>
    </xdr:to>
    <xdr:graphicFrame macro="">
      <xdr:nvGraphicFramePr>
        <xdr:cNvPr id="1026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57"/>
  <sheetViews>
    <sheetView tabSelected="1" workbookViewId="0">
      <selection activeCell="F19" sqref="F19"/>
    </sheetView>
  </sheetViews>
  <sheetFormatPr defaultRowHeight="12.75" x14ac:dyDescent="0.2"/>
  <cols>
    <col min="11" max="11" width="14" bestFit="1" customWidth="1"/>
  </cols>
  <sheetData>
    <row r="2" spans="1:5" x14ac:dyDescent="0.2">
      <c r="A2" t="s">
        <v>5</v>
      </c>
      <c r="B2">
        <v>4.5999999999999999E-2</v>
      </c>
    </row>
    <row r="3" spans="1:5" x14ac:dyDescent="0.2">
      <c r="A3" t="s">
        <v>6</v>
      </c>
      <c r="B3">
        <v>1.4250000000000001E-3</v>
      </c>
      <c r="D3" t="s">
        <v>15</v>
      </c>
      <c r="E3">
        <f>B4*B3/2/B2</f>
        <v>1.982608695652174E-2</v>
      </c>
    </row>
    <row r="4" spans="1:5" x14ac:dyDescent="0.2">
      <c r="A4" t="s">
        <v>7</v>
      </c>
      <c r="B4">
        <v>1.28</v>
      </c>
    </row>
    <row r="5" spans="1:5" x14ac:dyDescent="0.2">
      <c r="A5" t="s">
        <v>8</v>
      </c>
      <c r="B5">
        <v>0.3</v>
      </c>
    </row>
    <row r="6" spans="1:5" x14ac:dyDescent="0.2">
      <c r="A6" t="s">
        <v>9</v>
      </c>
      <c r="B6">
        <v>0.25</v>
      </c>
    </row>
    <row r="8" spans="1:5" x14ac:dyDescent="0.2">
      <c r="A8" t="s">
        <v>10</v>
      </c>
      <c r="B8" t="s">
        <v>20</v>
      </c>
      <c r="C8">
        <v>0.27750000000000002</v>
      </c>
    </row>
    <row r="9" spans="1:5" x14ac:dyDescent="0.2">
      <c r="A9" t="s">
        <v>11</v>
      </c>
      <c r="B9">
        <v>41.8</v>
      </c>
    </row>
    <row r="10" spans="1:5" x14ac:dyDescent="0.2">
      <c r="A10" t="s">
        <v>14</v>
      </c>
      <c r="B10">
        <v>0.1</v>
      </c>
    </row>
    <row r="17" spans="1:31" x14ac:dyDescent="0.2">
      <c r="A17" s="1" t="s">
        <v>0</v>
      </c>
      <c r="B17" s="1" t="s">
        <v>1</v>
      </c>
      <c r="C17" s="1" t="s">
        <v>4</v>
      </c>
      <c r="D17" s="1" t="s">
        <v>2</v>
      </c>
      <c r="E17" s="1" t="s">
        <v>3</v>
      </c>
      <c r="F17" s="1" t="s">
        <v>12</v>
      </c>
      <c r="H17" s="1" t="s">
        <v>13</v>
      </c>
      <c r="M17" t="s">
        <v>16</v>
      </c>
      <c r="R17" t="s">
        <v>17</v>
      </c>
      <c r="W17" t="s">
        <v>18</v>
      </c>
      <c r="AB17" t="s">
        <v>19</v>
      </c>
    </row>
    <row r="18" spans="1:31" x14ac:dyDescent="0.2">
      <c r="A18">
        <v>0</v>
      </c>
      <c r="B18">
        <v>0</v>
      </c>
      <c r="C18">
        <v>40.200000000000003</v>
      </c>
      <c r="D18">
        <v>0</v>
      </c>
      <c r="E18">
        <v>11.5</v>
      </c>
      <c r="F18">
        <v>0.27750000000000002</v>
      </c>
      <c r="H18">
        <f>C18</f>
        <v>40.200000000000003</v>
      </c>
      <c r="I18">
        <f>-0.0198*(0.3*COS(F18)+0.35*SIN(F18))*(C18^2+E18^2)</f>
        <v>-13.306661305425859</v>
      </c>
      <c r="J18">
        <f>E18</f>
        <v>11.5</v>
      </c>
      <c r="K18">
        <f>-0.0198*(0.3*SIN(F18)-0.35*COS(F18))*(C18^2+E18^2)-9.82</f>
        <v>-1.0128047380243057</v>
      </c>
      <c r="M18">
        <f>C18+0.5*0.1*I18</f>
        <v>39.534666934728712</v>
      </c>
      <c r="N18">
        <f>-0.0198*(0.3*COS(F18)+0.35*SIN(F18))*((C18+0.5*0.1*I18)^2+(E18+0.5*0.1*K18)^2)</f>
        <v>-12.894038494686416</v>
      </c>
      <c r="O18">
        <f>E18+0.5*0.1*K18</f>
        <v>11.449359763098785</v>
      </c>
      <c r="P18">
        <f>-0.0198*(0.3*SIN(F18)-0.35*COS(F18))*((C18+0.5*0.1*I18)^2+(E18+0.5*0.1*K18)^2)-9.82</f>
        <v>-1.2859047726848178</v>
      </c>
      <c r="R18">
        <f>C18+0.5*0.1*N18</f>
        <v>39.555298075265682</v>
      </c>
      <c r="S18">
        <f>-0.0198*(0.3*COS(F18)+0.35*SIN(F18))*((C18+0.5*0.1*N18)^2+(E18+0.5*0.1*P18)^2)</f>
        <v>-12.904079404114631</v>
      </c>
      <c r="T18">
        <f>E18+0.5*0.1*P18</f>
        <v>11.435704761365759</v>
      </c>
      <c r="U18">
        <f>-0.0198*(0.3*SIN(F18)-0.35*COS(F18))*((C18+0.5*0.1*N18)^2+(E18+0.5*0.1*P18)^2)-9.82</f>
        <v>-1.2792590598412783</v>
      </c>
      <c r="W18">
        <f>C18+0.1*S18</f>
        <v>38.90959205958854</v>
      </c>
      <c r="X18">
        <f>-0.0198*(0.3*COS(F18)+0.35*SIN(F18))*((C18+0.1*S18)^2+(E18+0.1*U18)^2)</f>
        <v>-12.507407823986796</v>
      </c>
      <c r="Y18">
        <f>E18+0.1*U18</f>
        <v>11.372074094015872</v>
      </c>
      <c r="Z18">
        <f>-0.0198*(0.3*SIN(F18)-0.35*COS(F18))*((C18+0.1*S18)^2+(E18+0.1*U18)^2)-9.82</f>
        <v>-1.541801554977738</v>
      </c>
      <c r="AB18">
        <f t="shared" ref="AB18:AE18" si="0">(H18+2*M18+2*R18+W18)/6</f>
        <v>39.548253679929552</v>
      </c>
      <c r="AC18">
        <f t="shared" si="0"/>
        <v>-12.901717487835791</v>
      </c>
      <c r="AD18">
        <f t="shared" si="0"/>
        <v>11.440367190490827</v>
      </c>
      <c r="AE18">
        <f t="shared" si="0"/>
        <v>-1.2808223263423726</v>
      </c>
    </row>
    <row r="19" spans="1:31" x14ac:dyDescent="0.2">
      <c r="A19">
        <f>A18+0.1</f>
        <v>0.1</v>
      </c>
      <c r="B19">
        <f>B18+0.1*AB18</f>
        <v>3.9548253679929553</v>
      </c>
      <c r="C19">
        <f>C18+0.1*AC18</f>
        <v>38.909828251216425</v>
      </c>
      <c r="D19">
        <f>D18+0.1*AD18</f>
        <v>1.1440367190490828</v>
      </c>
      <c r="E19">
        <f>E18+0.1*AE18</f>
        <v>11.371917767365762</v>
      </c>
      <c r="F19">
        <f>ATAN(E19/C19)</f>
        <v>0.2843439483558613</v>
      </c>
      <c r="H19">
        <f>C19</f>
        <v>38.909828251216425</v>
      </c>
      <c r="I19">
        <f>-0.0198*(0.3*COS(F19)+0.25*SIN(F19))*(C19^2+E19^2)</f>
        <v>-11.651123155995425</v>
      </c>
      <c r="J19">
        <f>E19</f>
        <v>11.371917767365762</v>
      </c>
      <c r="K19">
        <f>-0.0198*(0.3*SIN(F19)-0.25*COS(F19))*(C19^2+E19^2)-9.82</f>
        <v>-4.7505951142170657</v>
      </c>
      <c r="M19">
        <f>C19+0.5*0.1*I19</f>
        <v>38.327272093416653</v>
      </c>
      <c r="N19">
        <f>-0.0198*(0.3*COS(F19)+0.25*SIN(F19))*((C19+0.5*0.1*I19)^2+(E19+0.5*0.1*K19)^2)</f>
        <v>-11.294201521234116</v>
      </c>
      <c r="O19">
        <f>E19+0.5*0.1*K19</f>
        <v>11.134388011654909</v>
      </c>
      <c r="P19">
        <f>-0.0198*(0.3*SIN(F19)-0.25*COS(F19))*((C19+0.5*0.1*I19)^2+(E19+0.5*0.1*K19)^2)-9.82</f>
        <v>-4.9058917542812939</v>
      </c>
      <c r="R19">
        <f>C19+0.5*0.1*N19</f>
        <v>38.345118175154717</v>
      </c>
      <c r="S19">
        <f>-0.0198*(0.3*COS(F19)+0.25*SIN(F19))*((C19+0.5*0.1*N19)^2+(E19+0.5*0.1*P19)^2)</f>
        <v>-11.302677369024797</v>
      </c>
      <c r="T19">
        <f>E19+0.5*0.1*P19</f>
        <v>11.126623179651697</v>
      </c>
      <c r="U19">
        <f>-0.0198*(0.3*SIN(F19)-0.25*COS(F19))*((C19+0.5*0.1*N19)^2+(E19+0.5*0.1*P19)^2)-9.82</f>
        <v>-4.9022039120341603</v>
      </c>
      <c r="W19">
        <f>C19+0.1*S19</f>
        <v>37.779560514313943</v>
      </c>
      <c r="X19">
        <f>-0.0198*(0.3*COS(F19)+0.25*SIN(F19))*((C19+0.1*S19)^2+(E19+0.1*U19)^2)</f>
        <v>-10.959209654143535</v>
      </c>
      <c r="Y19">
        <f>E19+0.1*U19</f>
        <v>10.881697376162347</v>
      </c>
      <c r="Z19">
        <f>-0.0198*(0.3*SIN(F19)-0.25*COS(F19))*((C19+0.1*S19)^2+(E19+0.1*U19)^2)-9.82</f>
        <v>-5.051646750172198</v>
      </c>
      <c r="AB19">
        <f>(H19+2*M19+2*R19+W19)/6</f>
        <v>38.339028217112187</v>
      </c>
      <c r="AC19">
        <f>(I19+2*N19+2*S19+X19)/6</f>
        <v>-11.300681765109465</v>
      </c>
      <c r="AD19">
        <f>(J19+2*O19+2*T19+Y19)/6</f>
        <v>11.129272921023555</v>
      </c>
      <c r="AE19">
        <f>(K19+2*P19+2*U19+Z19)/6</f>
        <v>-4.9030721995033621</v>
      </c>
    </row>
    <row r="20" spans="1:31" x14ac:dyDescent="0.2">
      <c r="A20">
        <f t="shared" ref="A20:A57" si="1">A19+0.1</f>
        <v>0.2</v>
      </c>
      <c r="B20">
        <f t="shared" ref="B20:B57" si="2">B19+0.1*AB19</f>
        <v>7.788728189704174</v>
      </c>
      <c r="C20">
        <f t="shared" ref="C20:C57" si="3">C19+0.1*AC19</f>
        <v>37.779760074705479</v>
      </c>
      <c r="D20">
        <f t="shared" ref="D20:D57" si="4">D19+0.1*AD19</f>
        <v>2.256964011151438</v>
      </c>
      <c r="E20">
        <f t="shared" ref="E20:E57" si="5">E19+0.1*AE19</f>
        <v>10.881610547415425</v>
      </c>
      <c r="F20">
        <f t="shared" ref="F20:F57" si="6">ATAN(E20/C20)</f>
        <v>0.28043699900927999</v>
      </c>
      <c r="H20">
        <f t="shared" ref="H20:H57" si="7">C20</f>
        <v>37.779760074705479</v>
      </c>
      <c r="I20">
        <f t="shared" ref="I20:I57" si="8">-0.0198*(0.3*COS(F20)+0.25*SIN(F20))*(C20^2+E20^2)</f>
        <v>-10.940589696339289</v>
      </c>
      <c r="J20">
        <f t="shared" ref="J20:J57" si="9">E20</f>
        <v>10.881610547415425</v>
      </c>
      <c r="K20">
        <f t="shared" ref="K20:K57" si="10">-0.0198*(0.3*SIN(F20)-0.25*COS(F20))*(C20^2+E20^2)-9.82</f>
        <v>-5.0088251230302232</v>
      </c>
      <c r="M20">
        <f t="shared" ref="M20:M57" si="11">C20+0.5*0.1*I20</f>
        <v>37.232730589888511</v>
      </c>
      <c r="N20">
        <f t="shared" ref="N20:N57" si="12">-0.0198*(0.3*COS(F20)+0.25*SIN(F20))*((C20+0.5*0.1*I20)^2+(E20+0.5*0.1*K20)^2)</f>
        <v>-10.612017113958538</v>
      </c>
      <c r="O20">
        <f t="shared" ref="O20:O57" si="13">E20+0.5*0.1*K20</f>
        <v>10.631169291263914</v>
      </c>
      <c r="P20">
        <f t="shared" ref="P20:P57" si="14">-0.0198*(0.3*SIN(F20)-0.25*COS(F20))*((C20+0.5*0.1*I20)^2+(E20+0.5*0.1*K20)^2)-9.82</f>
        <v>-5.1533164345122993</v>
      </c>
      <c r="R20">
        <f t="shared" ref="R20:R57" si="15">C20+0.5*0.1*N20</f>
        <v>37.249159219007552</v>
      </c>
      <c r="S20">
        <f t="shared" ref="S20:S57" si="16">-0.0198*(0.3*COS(F20)+0.25*SIN(F20))*((C20+0.5*0.1*N20)^2+(E20+0.5*0.1*P20)^2)</f>
        <v>-10.619591104544741</v>
      </c>
      <c r="T20">
        <f t="shared" ref="T20:T57" si="17">E20+0.5*0.1*P20</f>
        <v>10.62394472568981</v>
      </c>
      <c r="U20">
        <f t="shared" ref="U20:U57" si="18">-0.0198*(0.3*SIN(F20)-0.25*COS(F20))*((C20+0.5*0.1*N20)^2+(E20+0.5*0.1*P20)^2)-9.82</f>
        <v>-5.1499857371515407</v>
      </c>
      <c r="W20">
        <f t="shared" ref="W20:W57" si="19">C20+0.1*S20</f>
        <v>36.717800964251005</v>
      </c>
      <c r="X20">
        <f t="shared" ref="X20:X57" si="20">-0.0198*(0.3*COS(F20)+0.25*SIN(F20))*((C20+0.1*S20)^2+(E20+0.1*U20)^2)</f>
        <v>-10.303172983119918</v>
      </c>
      <c r="Y20">
        <f t="shared" ref="Y20:Y57" si="21">E20+0.1*U20</f>
        <v>10.366611973700271</v>
      </c>
      <c r="Z20">
        <f t="shared" ref="Z20:Z57" si="22">-0.0198*(0.3*SIN(F20)-0.25*COS(F20))*((C20+0.1*S20)^2+(E20+0.1*U20)^2)-9.82</f>
        <v>-5.2891320682607725</v>
      </c>
      <c r="AB20">
        <f t="shared" ref="AB20:AB57" si="23">(H20+2*M20+2*R20+W20)/6</f>
        <v>37.24355677612477</v>
      </c>
      <c r="AC20">
        <f t="shared" ref="AC20:AC57" si="24">(I20+2*N20+2*S20+X20)/6</f>
        <v>-10.617829852744295</v>
      </c>
      <c r="AD20">
        <f t="shared" ref="AD20:AD57" si="25">(J20+2*O20+2*T20+Y20)/6</f>
        <v>10.626408425837191</v>
      </c>
      <c r="AE20">
        <f t="shared" ref="AE20:AE57" si="26">(K20+2*P20+2*U20+Z20)/6</f>
        <v>-5.1507602557697796</v>
      </c>
    </row>
    <row r="21" spans="1:31" x14ac:dyDescent="0.2">
      <c r="A21">
        <f t="shared" si="1"/>
        <v>0.30000000000000004</v>
      </c>
      <c r="B21">
        <f t="shared" si="2"/>
        <v>11.513083867316652</v>
      </c>
      <c r="C21">
        <f t="shared" si="3"/>
        <v>36.717977089431052</v>
      </c>
      <c r="D21">
        <f t="shared" si="4"/>
        <v>3.3196048537351572</v>
      </c>
      <c r="E21">
        <f t="shared" si="5"/>
        <v>10.366534521838448</v>
      </c>
      <c r="F21">
        <f t="shared" si="6"/>
        <v>0.27516669134271476</v>
      </c>
      <c r="H21">
        <f t="shared" si="7"/>
        <v>36.717977089431052</v>
      </c>
      <c r="I21">
        <f t="shared" si="8"/>
        <v>-10.279230927820274</v>
      </c>
      <c r="J21">
        <f t="shared" si="9"/>
        <v>10.366534521838448</v>
      </c>
      <c r="K21">
        <f t="shared" si="10"/>
        <v>-5.2348586713560534</v>
      </c>
      <c r="M21">
        <f t="shared" si="11"/>
        <v>36.204015543040036</v>
      </c>
      <c r="N21">
        <f t="shared" si="12"/>
        <v>-9.9767356641429004</v>
      </c>
      <c r="O21">
        <f t="shared" si="13"/>
        <v>10.104791588270645</v>
      </c>
      <c r="P21">
        <f t="shared" si="14"/>
        <v>-5.3697893432074242</v>
      </c>
      <c r="R21">
        <f t="shared" si="15"/>
        <v>36.219140306223906</v>
      </c>
      <c r="S21">
        <f t="shared" si="16"/>
        <v>-9.9835082242081903</v>
      </c>
      <c r="T21">
        <f t="shared" si="17"/>
        <v>10.098045054678076</v>
      </c>
      <c r="U21">
        <f t="shared" si="18"/>
        <v>-5.3667683832470789</v>
      </c>
      <c r="W21">
        <f t="shared" si="19"/>
        <v>35.719626267010234</v>
      </c>
      <c r="X21">
        <f t="shared" si="20"/>
        <v>-9.6920182145127658</v>
      </c>
      <c r="Y21">
        <f t="shared" si="21"/>
        <v>9.8298576835137403</v>
      </c>
      <c r="Z21">
        <f t="shared" si="22"/>
        <v>-5.4967900648034371</v>
      </c>
      <c r="AB21">
        <f t="shared" si="23"/>
        <v>36.213985842494857</v>
      </c>
      <c r="AC21">
        <f t="shared" si="24"/>
        <v>-9.9819561531725363</v>
      </c>
      <c r="AD21">
        <f t="shared" si="25"/>
        <v>10.100344248541605</v>
      </c>
      <c r="AE21">
        <f t="shared" si="26"/>
        <v>-5.3674606981780828</v>
      </c>
    </row>
    <row r="22" spans="1:31" x14ac:dyDescent="0.2">
      <c r="A22">
        <f t="shared" si="1"/>
        <v>0.4</v>
      </c>
      <c r="B22">
        <f t="shared" si="2"/>
        <v>15.134482451566138</v>
      </c>
      <c r="C22">
        <f t="shared" si="3"/>
        <v>35.719781474113802</v>
      </c>
      <c r="D22">
        <f t="shared" si="4"/>
        <v>4.3296392785893181</v>
      </c>
      <c r="E22">
        <f t="shared" si="5"/>
        <v>9.8297884520206402</v>
      </c>
      <c r="F22">
        <f t="shared" si="6"/>
        <v>0.26854445183780007</v>
      </c>
      <c r="H22">
        <f t="shared" si="7"/>
        <v>35.719781474113802</v>
      </c>
      <c r="I22">
        <f t="shared" si="8"/>
        <v>-9.6632450573120998</v>
      </c>
      <c r="J22">
        <f t="shared" si="9"/>
        <v>9.8297884520206402</v>
      </c>
      <c r="K22">
        <f t="shared" si="10"/>
        <v>-5.4326713706634049</v>
      </c>
      <c r="M22">
        <f t="shared" si="11"/>
        <v>35.236619221248198</v>
      </c>
      <c r="N22">
        <f t="shared" si="12"/>
        <v>-9.3847952019600527</v>
      </c>
      <c r="O22">
        <f t="shared" si="13"/>
        <v>9.5581548834874699</v>
      </c>
      <c r="P22">
        <f t="shared" si="14"/>
        <v>-5.5590938110522332</v>
      </c>
      <c r="R22">
        <f t="shared" si="15"/>
        <v>35.250541714015796</v>
      </c>
      <c r="S22">
        <f t="shared" si="16"/>
        <v>-9.3908539556313944</v>
      </c>
      <c r="T22">
        <f t="shared" si="17"/>
        <v>9.5518337614680284</v>
      </c>
      <c r="U22">
        <f t="shared" si="18"/>
        <v>-5.5563430018486244</v>
      </c>
      <c r="W22">
        <f t="shared" si="19"/>
        <v>34.780696078550662</v>
      </c>
      <c r="X22">
        <f t="shared" si="20"/>
        <v>-9.1223903533127988</v>
      </c>
      <c r="Y22">
        <f t="shared" si="21"/>
        <v>9.2741541518357771</v>
      </c>
      <c r="Z22">
        <f t="shared" si="22"/>
        <v>-5.6782314607877824</v>
      </c>
      <c r="AB22">
        <f t="shared" si="23"/>
        <v>35.245799903865411</v>
      </c>
      <c r="AC22">
        <f t="shared" si="24"/>
        <v>-9.3894889543012994</v>
      </c>
      <c r="AD22">
        <f t="shared" si="25"/>
        <v>9.5539866489612351</v>
      </c>
      <c r="AE22">
        <f t="shared" si="26"/>
        <v>-5.5569627428754842</v>
      </c>
    </row>
    <row r="23" spans="1:31" x14ac:dyDescent="0.2">
      <c r="A23">
        <f t="shared" si="1"/>
        <v>0.5</v>
      </c>
      <c r="B23">
        <f t="shared" si="2"/>
        <v>18.659062441952678</v>
      </c>
      <c r="C23">
        <f t="shared" si="3"/>
        <v>34.780832578683672</v>
      </c>
      <c r="D23">
        <f t="shared" si="4"/>
        <v>5.2850379434854418</v>
      </c>
      <c r="E23">
        <f t="shared" si="5"/>
        <v>9.2740921777330918</v>
      </c>
      <c r="F23">
        <f t="shared" si="6"/>
        <v>0.26058101118298793</v>
      </c>
      <c r="H23">
        <f t="shared" si="7"/>
        <v>34.780832578683672</v>
      </c>
      <c r="I23">
        <f t="shared" si="8"/>
        <v>-9.0891772639732711</v>
      </c>
      <c r="J23">
        <f t="shared" si="9"/>
        <v>9.2740921777330918</v>
      </c>
      <c r="K23">
        <f t="shared" si="10"/>
        <v>-5.6056907975114525</v>
      </c>
      <c r="M23">
        <f t="shared" si="11"/>
        <v>34.326373715485005</v>
      </c>
      <c r="N23">
        <f t="shared" si="12"/>
        <v>-8.8329506658855834</v>
      </c>
      <c r="O23">
        <f t="shared" si="13"/>
        <v>8.99380763785752</v>
      </c>
      <c r="P23">
        <f t="shared" si="14"/>
        <v>-5.7244934216525118</v>
      </c>
      <c r="R23">
        <f t="shared" si="15"/>
        <v>34.339185045389392</v>
      </c>
      <c r="S23">
        <f t="shared" si="16"/>
        <v>-8.8383722868832724</v>
      </c>
      <c r="T23">
        <f t="shared" si="17"/>
        <v>8.987867506650467</v>
      </c>
      <c r="U23">
        <f t="shared" si="18"/>
        <v>-5.7219796201719832</v>
      </c>
      <c r="W23">
        <f t="shared" si="19"/>
        <v>33.896995349995343</v>
      </c>
      <c r="X23">
        <f t="shared" si="20"/>
        <v>-8.5912260414847541</v>
      </c>
      <c r="Y23">
        <f t="shared" si="21"/>
        <v>8.7018942157158943</v>
      </c>
      <c r="Z23">
        <f t="shared" si="22"/>
        <v>-5.8365720267335606</v>
      </c>
      <c r="AB23">
        <f t="shared" si="23"/>
        <v>34.334824241737969</v>
      </c>
      <c r="AC23">
        <f t="shared" si="24"/>
        <v>-8.8371748684992877</v>
      </c>
      <c r="AD23">
        <f t="shared" si="25"/>
        <v>8.989889447077493</v>
      </c>
      <c r="AE23">
        <f t="shared" si="26"/>
        <v>-5.7225348179823348</v>
      </c>
    </row>
    <row r="24" spans="1:31" x14ac:dyDescent="0.2">
      <c r="A24">
        <f t="shared" si="1"/>
        <v>0.6</v>
      </c>
      <c r="B24">
        <f t="shared" si="2"/>
        <v>22.092544866126474</v>
      </c>
      <c r="C24">
        <f t="shared" si="3"/>
        <v>33.89711509183374</v>
      </c>
      <c r="D24">
        <f t="shared" si="4"/>
        <v>6.1840268881931912</v>
      </c>
      <c r="E24">
        <f t="shared" si="5"/>
        <v>8.7018386959348586</v>
      </c>
      <c r="F24">
        <f t="shared" si="6"/>
        <v>0.25128697091699309</v>
      </c>
      <c r="H24">
        <f t="shared" si="7"/>
        <v>33.89711509183374</v>
      </c>
      <c r="I24">
        <f t="shared" si="8"/>
        <v>-8.553883333862629</v>
      </c>
      <c r="J24">
        <f t="shared" si="9"/>
        <v>8.7018386959348586</v>
      </c>
      <c r="K24">
        <f t="shared" si="10"/>
        <v>-5.7568742912790594</v>
      </c>
      <c r="M24">
        <f t="shared" si="11"/>
        <v>33.469420925140611</v>
      </c>
      <c r="N24">
        <f t="shared" si="12"/>
        <v>-8.3182415071601223</v>
      </c>
      <c r="O24">
        <f t="shared" si="13"/>
        <v>8.4139949813709052</v>
      </c>
      <c r="P24">
        <f t="shared" si="14"/>
        <v>-5.8688050163959957</v>
      </c>
      <c r="R24">
        <f t="shared" si="15"/>
        <v>33.481203016475732</v>
      </c>
      <c r="S24">
        <f t="shared" si="16"/>
        <v>-8.3230932749606747</v>
      </c>
      <c r="T24">
        <f t="shared" si="17"/>
        <v>8.4083984451150595</v>
      </c>
      <c r="U24">
        <f t="shared" si="18"/>
        <v>-5.8665004090365365</v>
      </c>
      <c r="W24">
        <f t="shared" si="19"/>
        <v>33.06480576433767</v>
      </c>
      <c r="X24">
        <f t="shared" si="20"/>
        <v>-8.0957243582381491</v>
      </c>
      <c r="Y24">
        <f t="shared" si="21"/>
        <v>8.1151886550312042</v>
      </c>
      <c r="Z24">
        <f t="shared" si="22"/>
        <v>-5.9745014718102283</v>
      </c>
      <c r="AB24">
        <f t="shared" si="23"/>
        <v>33.477194789900686</v>
      </c>
      <c r="AC24">
        <f t="shared" si="24"/>
        <v>-8.3220462093903951</v>
      </c>
      <c r="AD24">
        <f t="shared" si="25"/>
        <v>8.4103023673229984</v>
      </c>
      <c r="AE24">
        <f t="shared" si="26"/>
        <v>-5.866997768992392</v>
      </c>
    </row>
    <row r="25" spans="1:31" x14ac:dyDescent="0.2">
      <c r="A25">
        <f t="shared" si="1"/>
        <v>0.7</v>
      </c>
      <c r="B25">
        <f t="shared" si="2"/>
        <v>25.440264345116542</v>
      </c>
      <c r="C25">
        <f t="shared" si="3"/>
        <v>33.064910470894702</v>
      </c>
      <c r="D25">
        <f t="shared" si="4"/>
        <v>7.0250571249254907</v>
      </c>
      <c r="E25">
        <f t="shared" si="5"/>
        <v>8.1151389190356191</v>
      </c>
      <c r="F25">
        <f t="shared" si="6"/>
        <v>0.24067339506290236</v>
      </c>
      <c r="H25">
        <f t="shared" si="7"/>
        <v>33.064910470894702</v>
      </c>
      <c r="I25">
        <f t="shared" si="8"/>
        <v>-8.0544971597626915</v>
      </c>
      <c r="J25">
        <f t="shared" si="9"/>
        <v>8.1151389190356191</v>
      </c>
      <c r="K25">
        <f t="shared" si="10"/>
        <v>-5.8887743465539195</v>
      </c>
      <c r="M25">
        <f t="shared" si="11"/>
        <v>32.662185612906569</v>
      </c>
      <c r="N25">
        <f t="shared" si="12"/>
        <v>-7.8379625459195532</v>
      </c>
      <c r="O25">
        <f t="shared" si="13"/>
        <v>7.8207002017079228</v>
      </c>
      <c r="P25">
        <f t="shared" si="14"/>
        <v>-5.9944602027798926</v>
      </c>
      <c r="R25">
        <f t="shared" si="15"/>
        <v>32.673012343598721</v>
      </c>
      <c r="S25">
        <f t="shared" si="16"/>
        <v>-7.8423036577670464</v>
      </c>
      <c r="T25">
        <f t="shared" si="17"/>
        <v>7.8154159088966244</v>
      </c>
      <c r="U25">
        <f t="shared" si="18"/>
        <v>-5.9923414000885717</v>
      </c>
      <c r="W25">
        <f t="shared" si="19"/>
        <v>32.280680105117995</v>
      </c>
      <c r="X25">
        <f t="shared" si="20"/>
        <v>-7.6333203951087851</v>
      </c>
      <c r="Y25">
        <f t="shared" si="21"/>
        <v>7.5159047790267621</v>
      </c>
      <c r="Z25">
        <f t="shared" si="22"/>
        <v>-6.0943416053164317</v>
      </c>
      <c r="AB25">
        <f t="shared" si="23"/>
        <v>32.669331081503877</v>
      </c>
      <c r="AC25">
        <f t="shared" si="24"/>
        <v>-7.8413916603741116</v>
      </c>
      <c r="AD25">
        <f t="shared" si="25"/>
        <v>7.8172126532119135</v>
      </c>
      <c r="AE25">
        <f t="shared" si="26"/>
        <v>-5.9927865262678806</v>
      </c>
    </row>
    <row r="26" spans="1:31" x14ac:dyDescent="0.2">
      <c r="A26">
        <f t="shared" si="1"/>
        <v>0.79999999999999993</v>
      </c>
      <c r="B26">
        <f t="shared" si="2"/>
        <v>28.707197453266929</v>
      </c>
      <c r="C26">
        <f t="shared" si="3"/>
        <v>32.280771304857289</v>
      </c>
      <c r="D26">
        <f t="shared" si="4"/>
        <v>7.8067783902466825</v>
      </c>
      <c r="E26">
        <f t="shared" si="5"/>
        <v>7.515860266408831</v>
      </c>
      <c r="F26">
        <f t="shared" si="6"/>
        <v>0.2287524281606059</v>
      </c>
      <c r="H26">
        <f t="shared" si="7"/>
        <v>32.280771304857289</v>
      </c>
      <c r="I26">
        <f t="shared" si="8"/>
        <v>-7.5884016702392652</v>
      </c>
      <c r="J26">
        <f t="shared" si="9"/>
        <v>7.515860266408831</v>
      </c>
      <c r="K26">
        <f t="shared" si="10"/>
        <v>-6.0035937924267246</v>
      </c>
      <c r="M26">
        <f t="shared" si="11"/>
        <v>31.901351221345326</v>
      </c>
      <c r="N26">
        <f t="shared" si="12"/>
        <v>-7.3896377466314735</v>
      </c>
      <c r="O26">
        <f t="shared" si="13"/>
        <v>7.215680576787495</v>
      </c>
      <c r="P26">
        <f t="shared" si="14"/>
        <v>-6.1035573822395026</v>
      </c>
      <c r="R26">
        <f t="shared" si="15"/>
        <v>31.911289417525715</v>
      </c>
      <c r="S26">
        <f t="shared" si="16"/>
        <v>-7.3935204274029802</v>
      </c>
      <c r="T26">
        <f t="shared" si="17"/>
        <v>7.2106823972968561</v>
      </c>
      <c r="U26">
        <f t="shared" si="18"/>
        <v>-6.1016046802552992</v>
      </c>
      <c r="W26">
        <f t="shared" si="19"/>
        <v>31.541419262116992</v>
      </c>
      <c r="X26">
        <f t="shared" si="20"/>
        <v>-7.2016613512233896</v>
      </c>
      <c r="Y26">
        <f t="shared" si="21"/>
        <v>6.9056997983833011</v>
      </c>
      <c r="Z26">
        <f t="shared" si="22"/>
        <v>-6.198095641215196</v>
      </c>
      <c r="AB26">
        <f t="shared" si="23"/>
        <v>31.907911974119397</v>
      </c>
      <c r="AC26">
        <f t="shared" si="24"/>
        <v>-7.3927298949219278</v>
      </c>
      <c r="AD26">
        <f t="shared" si="25"/>
        <v>7.2123810021601393</v>
      </c>
      <c r="AE26">
        <f t="shared" si="26"/>
        <v>-6.102002259771921</v>
      </c>
    </row>
    <row r="27" spans="1:31" x14ac:dyDescent="0.2">
      <c r="A27">
        <f t="shared" si="1"/>
        <v>0.89999999999999991</v>
      </c>
      <c r="B27">
        <f t="shared" si="2"/>
        <v>31.897988650678869</v>
      </c>
      <c r="C27">
        <f t="shared" si="3"/>
        <v>31.541498315365097</v>
      </c>
      <c r="D27">
        <f t="shared" si="4"/>
        <v>8.5280164904626972</v>
      </c>
      <c r="E27">
        <f t="shared" si="5"/>
        <v>6.9056600404316386</v>
      </c>
      <c r="F27">
        <f t="shared" si="6"/>
        <v>0.21553793882981795</v>
      </c>
      <c r="H27">
        <f t="shared" si="7"/>
        <v>31.541498315365097</v>
      </c>
      <c r="I27">
        <f t="shared" si="8"/>
        <v>-7.1532027986790663</v>
      </c>
      <c r="J27">
        <f t="shared" si="9"/>
        <v>6.9056600404316386</v>
      </c>
      <c r="K27">
        <f t="shared" si="10"/>
        <v>-6.1032325415966913</v>
      </c>
      <c r="M27">
        <f t="shared" si="11"/>
        <v>31.183838175431145</v>
      </c>
      <c r="N27">
        <f t="shared" si="12"/>
        <v>-6.9709966098420599</v>
      </c>
      <c r="O27">
        <f t="shared" si="13"/>
        <v>6.6004984133518043</v>
      </c>
      <c r="P27">
        <f t="shared" si="14"/>
        <v>-6.1979059420927785</v>
      </c>
      <c r="R27">
        <f t="shared" si="15"/>
        <v>31.192948484872993</v>
      </c>
      <c r="S27">
        <f t="shared" si="16"/>
        <v>-6.974467053938195</v>
      </c>
      <c r="T27">
        <f t="shared" si="17"/>
        <v>6.5957647433269999</v>
      </c>
      <c r="U27">
        <f t="shared" si="18"/>
        <v>-6.1961027171534395</v>
      </c>
      <c r="W27">
        <f t="shared" si="19"/>
        <v>30.844051609971277</v>
      </c>
      <c r="X27">
        <f t="shared" si="20"/>
        <v>-6.7985849113974854</v>
      </c>
      <c r="Y27">
        <f t="shared" si="21"/>
        <v>6.2860497687162944</v>
      </c>
      <c r="Z27">
        <f t="shared" si="22"/>
        <v>-6.2874901756538861</v>
      </c>
      <c r="AB27">
        <f t="shared" si="23"/>
        <v>31.189853874324111</v>
      </c>
      <c r="AC27">
        <f t="shared" si="24"/>
        <v>-6.9737858396061769</v>
      </c>
      <c r="AD27">
        <f t="shared" si="25"/>
        <v>6.5973726870842571</v>
      </c>
      <c r="AE27">
        <f t="shared" si="26"/>
        <v>-6.1964566726238353</v>
      </c>
    </row>
    <row r="28" spans="1:31" x14ac:dyDescent="0.2">
      <c r="A28">
        <f t="shared" si="1"/>
        <v>0.99999999999999989</v>
      </c>
      <c r="B28">
        <f t="shared" si="2"/>
        <v>35.016974038111279</v>
      </c>
      <c r="C28">
        <f t="shared" si="3"/>
        <v>30.844119731404479</v>
      </c>
      <c r="D28">
        <f t="shared" si="4"/>
        <v>9.1877537591711231</v>
      </c>
      <c r="E28">
        <f t="shared" si="5"/>
        <v>6.2860143731692553</v>
      </c>
      <c r="F28">
        <f t="shared" si="6"/>
        <v>0.20104618533109753</v>
      </c>
      <c r="H28">
        <f t="shared" si="7"/>
        <v>30.844119731404479</v>
      </c>
      <c r="I28">
        <f t="shared" si="8"/>
        <v>-6.7467061483727617</v>
      </c>
      <c r="J28">
        <f t="shared" si="9"/>
        <v>6.2860143731692553</v>
      </c>
      <c r="K28">
        <f t="shared" si="10"/>
        <v>-6.1893273666282926</v>
      </c>
      <c r="M28">
        <f t="shared" si="11"/>
        <v>30.506784423985842</v>
      </c>
      <c r="N28">
        <f t="shared" si="12"/>
        <v>-6.5799529085953177</v>
      </c>
      <c r="O28">
        <f t="shared" si="13"/>
        <v>5.9765480048378405</v>
      </c>
      <c r="P28">
        <f t="shared" si="14"/>
        <v>-6.2790639596963125</v>
      </c>
      <c r="R28">
        <f t="shared" si="15"/>
        <v>30.515122085974713</v>
      </c>
      <c r="S28">
        <f t="shared" si="16"/>
        <v>-6.5830520817561009</v>
      </c>
      <c r="T28">
        <f t="shared" si="17"/>
        <v>5.9720611751844395</v>
      </c>
      <c r="U28">
        <f t="shared" si="18"/>
        <v>-6.2773961705658117</v>
      </c>
      <c r="W28">
        <f t="shared" si="19"/>
        <v>30.185814523228871</v>
      </c>
      <c r="X28">
        <f t="shared" si="20"/>
        <v>-6.4220996912282375</v>
      </c>
      <c r="Y28">
        <f t="shared" si="21"/>
        <v>5.6582747561126743</v>
      </c>
      <c r="Z28">
        <f t="shared" si="22"/>
        <v>-6.3640110944581485</v>
      </c>
      <c r="AB28">
        <f t="shared" si="23"/>
        <v>30.512291212425747</v>
      </c>
      <c r="AC28">
        <f t="shared" si="24"/>
        <v>-6.5824693033839736</v>
      </c>
      <c r="AD28">
        <f t="shared" si="25"/>
        <v>5.9735845815544151</v>
      </c>
      <c r="AE28">
        <f t="shared" si="26"/>
        <v>-6.2777097869351151</v>
      </c>
    </row>
    <row r="29" spans="1:31" x14ac:dyDescent="0.2">
      <c r="A29">
        <f t="shared" si="1"/>
        <v>1.0999999999999999</v>
      </c>
      <c r="B29">
        <f t="shared" si="2"/>
        <v>38.068203159353857</v>
      </c>
      <c r="C29">
        <f t="shared" si="3"/>
        <v>30.185872801066083</v>
      </c>
      <c r="D29">
        <f t="shared" si="4"/>
        <v>9.7851122173265654</v>
      </c>
      <c r="E29">
        <f t="shared" si="5"/>
        <v>5.6582433944757433</v>
      </c>
      <c r="F29">
        <f t="shared" si="6"/>
        <v>0.18529649653292771</v>
      </c>
      <c r="H29">
        <f t="shared" si="7"/>
        <v>30.185872801066083</v>
      </c>
      <c r="I29">
        <f t="shared" si="8"/>
        <v>-6.366896052684285</v>
      </c>
      <c r="J29">
        <f t="shared" si="9"/>
        <v>5.6582433944757433</v>
      </c>
      <c r="K29">
        <f t="shared" si="10"/>
        <v>-6.2632859003188415</v>
      </c>
      <c r="M29">
        <f t="shared" si="11"/>
        <v>29.867527998431868</v>
      </c>
      <c r="N29">
        <f t="shared" si="12"/>
        <v>-6.2145855295774224</v>
      </c>
      <c r="O29">
        <f t="shared" si="13"/>
        <v>5.3450790994598014</v>
      </c>
      <c r="P29">
        <f t="shared" si="14"/>
        <v>-6.348370528775372</v>
      </c>
      <c r="R29">
        <f t="shared" si="15"/>
        <v>29.875143524587212</v>
      </c>
      <c r="S29">
        <f t="shared" si="16"/>
        <v>-6.2173498534841771</v>
      </c>
      <c r="T29">
        <f t="shared" si="17"/>
        <v>5.3408248680369743</v>
      </c>
      <c r="U29">
        <f t="shared" si="18"/>
        <v>-6.3468263053839609</v>
      </c>
      <c r="W29">
        <f t="shared" si="19"/>
        <v>29.564137815717665</v>
      </c>
      <c r="X29">
        <f t="shared" si="20"/>
        <v>-6.0703675569930837</v>
      </c>
      <c r="Y29">
        <f t="shared" si="21"/>
        <v>5.023560763937347</v>
      </c>
      <c r="Z29">
        <f t="shared" si="22"/>
        <v>-6.4289344475630665</v>
      </c>
      <c r="AB29">
        <f t="shared" si="23"/>
        <v>29.87255894380365</v>
      </c>
      <c r="AC29">
        <f t="shared" si="24"/>
        <v>-6.2168557293000939</v>
      </c>
      <c r="AD29">
        <f t="shared" si="25"/>
        <v>5.3422686822344403</v>
      </c>
      <c r="AE29">
        <f t="shared" si="26"/>
        <v>-6.3471023360334291</v>
      </c>
    </row>
    <row r="30" spans="1:31" x14ac:dyDescent="0.2">
      <c r="A30">
        <f t="shared" si="1"/>
        <v>1.2</v>
      </c>
      <c r="B30">
        <f t="shared" si="2"/>
        <v>41.055459053734225</v>
      </c>
      <c r="C30">
        <f t="shared" si="3"/>
        <v>29.564187228136074</v>
      </c>
      <c r="D30">
        <f t="shared" si="4"/>
        <v>10.319339085550009</v>
      </c>
      <c r="E30">
        <f t="shared" si="5"/>
        <v>5.0235331608724003</v>
      </c>
      <c r="F30">
        <f t="shared" si="6"/>
        <v>0.16831195827794559</v>
      </c>
      <c r="H30">
        <f t="shared" si="7"/>
        <v>29.564187228136074</v>
      </c>
      <c r="I30">
        <f t="shared" si="8"/>
        <v>-6.0119167694721058</v>
      </c>
      <c r="J30">
        <f t="shared" si="9"/>
        <v>5.0235331608724003</v>
      </c>
      <c r="K30">
        <f t="shared" si="10"/>
        <v>-6.3263158475950529</v>
      </c>
      <c r="M30">
        <f t="shared" si="11"/>
        <v>29.263591389662469</v>
      </c>
      <c r="N30">
        <f t="shared" si="12"/>
        <v>-5.873121209989228</v>
      </c>
      <c r="O30">
        <f t="shared" si="13"/>
        <v>4.7072173684926479</v>
      </c>
      <c r="P30">
        <f t="shared" si="14"/>
        <v>-6.4069736253360592</v>
      </c>
      <c r="R30">
        <f t="shared" si="15"/>
        <v>29.270531167636612</v>
      </c>
      <c r="S30">
        <f t="shared" si="16"/>
        <v>-5.8755831484471557</v>
      </c>
      <c r="T30">
        <f t="shared" si="17"/>
        <v>4.7031844796055973</v>
      </c>
      <c r="U30">
        <f t="shared" si="18"/>
        <v>-6.4055429276560227</v>
      </c>
      <c r="W30">
        <f t="shared" si="19"/>
        <v>28.976628913291357</v>
      </c>
      <c r="X30">
        <f t="shared" si="20"/>
        <v>-5.7416876524968599</v>
      </c>
      <c r="Y30">
        <f t="shared" si="21"/>
        <v>4.3829788681067985</v>
      </c>
      <c r="Z30">
        <f t="shared" si="22"/>
        <v>-6.4833531486250378</v>
      </c>
      <c r="AB30">
        <f t="shared" si="23"/>
        <v>29.268176876004265</v>
      </c>
      <c r="AC30">
        <f t="shared" si="24"/>
        <v>-5.8751688564736222</v>
      </c>
      <c r="AD30">
        <f t="shared" si="25"/>
        <v>4.7045526208626143</v>
      </c>
      <c r="AE30">
        <f t="shared" si="26"/>
        <v>-6.4057836837007081</v>
      </c>
    </row>
    <row r="31" spans="1:31" x14ac:dyDescent="0.2">
      <c r="A31">
        <f t="shared" si="1"/>
        <v>1.3</v>
      </c>
      <c r="B31">
        <f t="shared" si="2"/>
        <v>43.982276741334651</v>
      </c>
      <c r="C31">
        <f t="shared" si="3"/>
        <v>28.976670342488713</v>
      </c>
      <c r="D31">
        <f t="shared" si="4"/>
        <v>10.789794347636271</v>
      </c>
      <c r="E31">
        <f t="shared" si="5"/>
        <v>4.3829547925023293</v>
      </c>
      <c r="F31">
        <f t="shared" si="6"/>
        <v>0.15012009146601449</v>
      </c>
      <c r="H31">
        <f t="shared" si="7"/>
        <v>28.976670342488713</v>
      </c>
      <c r="I31">
        <f t="shared" si="8"/>
        <v>-5.6800555859679651</v>
      </c>
      <c r="J31">
        <f t="shared" si="9"/>
        <v>4.3829547925023293</v>
      </c>
      <c r="K31">
        <f t="shared" si="10"/>
        <v>-6.379450226499932</v>
      </c>
      <c r="M31">
        <f t="shared" si="11"/>
        <v>28.692667563190316</v>
      </c>
      <c r="N31">
        <f t="shared" si="12"/>
        <v>-5.5539189906368369</v>
      </c>
      <c r="O31">
        <f t="shared" si="13"/>
        <v>4.0639822811773332</v>
      </c>
      <c r="P31">
        <f t="shared" si="14"/>
        <v>-6.4558542735956479</v>
      </c>
      <c r="R31">
        <f t="shared" si="15"/>
        <v>28.69897439295687</v>
      </c>
      <c r="S31">
        <f t="shared" si="16"/>
        <v>-5.5561075528392134</v>
      </c>
      <c r="T31">
        <f t="shared" si="17"/>
        <v>4.0601620788225468</v>
      </c>
      <c r="U31">
        <f t="shared" si="18"/>
        <v>-6.4545286074862744</v>
      </c>
      <c r="W31">
        <f t="shared" si="19"/>
        <v>28.421059587204791</v>
      </c>
      <c r="X31">
        <f t="shared" si="20"/>
        <v>-5.4344819889639346</v>
      </c>
      <c r="Y31">
        <f t="shared" si="21"/>
        <v>3.7375019317537017</v>
      </c>
      <c r="Z31">
        <f t="shared" si="22"/>
        <v>-6.5282002115594224</v>
      </c>
      <c r="AB31">
        <f t="shared" si="23"/>
        <v>28.696835640331312</v>
      </c>
      <c r="AC31">
        <f t="shared" si="24"/>
        <v>-5.5557651103139998</v>
      </c>
      <c r="AD31">
        <f t="shared" si="25"/>
        <v>4.061457574042632</v>
      </c>
      <c r="AE31">
        <f t="shared" si="26"/>
        <v>-6.4547360333705335</v>
      </c>
    </row>
    <row r="32" spans="1:31" x14ac:dyDescent="0.2">
      <c r="A32">
        <f t="shared" si="1"/>
        <v>1.4000000000000001</v>
      </c>
      <c r="B32">
        <f t="shared" si="2"/>
        <v>46.851960305367783</v>
      </c>
      <c r="C32">
        <f t="shared" si="3"/>
        <v>28.421093831457313</v>
      </c>
      <c r="D32">
        <f t="shared" si="4"/>
        <v>11.195940105040533</v>
      </c>
      <c r="E32">
        <f t="shared" si="5"/>
        <v>3.7374811891652762</v>
      </c>
      <c r="F32">
        <f t="shared" si="6"/>
        <v>0.13075350439865002</v>
      </c>
      <c r="H32">
        <f t="shared" si="7"/>
        <v>28.421093831457313</v>
      </c>
      <c r="I32">
        <f t="shared" si="8"/>
        <v>-5.3697276441537571</v>
      </c>
      <c r="J32">
        <f t="shared" si="9"/>
        <v>3.7374811891652762</v>
      </c>
      <c r="K32">
        <f t="shared" si="10"/>
        <v>-6.4235693169368719</v>
      </c>
      <c r="M32">
        <f t="shared" si="11"/>
        <v>28.152607449249626</v>
      </c>
      <c r="N32">
        <f t="shared" si="12"/>
        <v>-5.2554562332170738</v>
      </c>
      <c r="O32">
        <f t="shared" si="13"/>
        <v>3.4163027233184327</v>
      </c>
      <c r="P32">
        <f t="shared" si="14"/>
        <v>-6.4958476431430103</v>
      </c>
      <c r="R32">
        <f t="shared" si="15"/>
        <v>28.15832101979646</v>
      </c>
      <c r="S32">
        <f t="shared" si="16"/>
        <v>-5.2573974069139995</v>
      </c>
      <c r="T32">
        <f t="shared" si="17"/>
        <v>3.4126888070081254</v>
      </c>
      <c r="U32">
        <f t="shared" si="18"/>
        <v>-6.4946198226012042</v>
      </c>
      <c r="W32">
        <f t="shared" si="19"/>
        <v>27.895354090765913</v>
      </c>
      <c r="X32">
        <f t="shared" si="20"/>
        <v>-5.147282476810803</v>
      </c>
      <c r="Y32">
        <f t="shared" si="21"/>
        <v>3.0880192069051557</v>
      </c>
      <c r="Z32">
        <f t="shared" si="22"/>
        <v>-6.5642691143437819</v>
      </c>
      <c r="AB32">
        <f t="shared" si="23"/>
        <v>28.156384143385903</v>
      </c>
      <c r="AC32">
        <f t="shared" si="24"/>
        <v>-5.2571195668711175</v>
      </c>
      <c r="AD32">
        <f t="shared" si="25"/>
        <v>3.4139139094539246</v>
      </c>
      <c r="AE32">
        <f t="shared" si="26"/>
        <v>-6.4947955604615144</v>
      </c>
    </row>
    <row r="33" spans="1:31" x14ac:dyDescent="0.2">
      <c r="A33">
        <f t="shared" si="1"/>
        <v>1.5000000000000002</v>
      </c>
      <c r="B33">
        <f t="shared" si="2"/>
        <v>49.667598719706376</v>
      </c>
      <c r="C33">
        <f t="shared" si="3"/>
        <v>27.895381874770202</v>
      </c>
      <c r="D33">
        <f t="shared" si="4"/>
        <v>11.537331495985926</v>
      </c>
      <c r="E33">
        <f t="shared" si="5"/>
        <v>3.0880016331191245</v>
      </c>
      <c r="F33">
        <f t="shared" si="6"/>
        <v>0.11025049829551924</v>
      </c>
      <c r="H33">
        <f t="shared" si="7"/>
        <v>27.895381874770202</v>
      </c>
      <c r="I33">
        <f t="shared" si="8"/>
        <v>-5.0794623272118091</v>
      </c>
      <c r="J33">
        <f t="shared" si="9"/>
        <v>3.0880016331191245</v>
      </c>
      <c r="K33">
        <f t="shared" si="10"/>
        <v>-6.4594198810572347</v>
      </c>
      <c r="M33">
        <f t="shared" si="11"/>
        <v>27.641408758409611</v>
      </c>
      <c r="N33">
        <f t="shared" si="12"/>
        <v>-4.9763160748083646</v>
      </c>
      <c r="O33">
        <f t="shared" si="13"/>
        <v>2.7650306390662625</v>
      </c>
      <c r="P33">
        <f t="shared" si="14"/>
        <v>-6.5276616009167352</v>
      </c>
      <c r="R33">
        <f t="shared" si="15"/>
        <v>27.646566071029785</v>
      </c>
      <c r="S33">
        <f t="shared" si="16"/>
        <v>-4.9780332000176388</v>
      </c>
      <c r="T33">
        <f t="shared" si="17"/>
        <v>2.7616185530732875</v>
      </c>
      <c r="U33">
        <f t="shared" si="18"/>
        <v>-6.5265255482268447</v>
      </c>
      <c r="W33">
        <f t="shared" si="19"/>
        <v>27.397578554768437</v>
      </c>
      <c r="X33">
        <f t="shared" si="20"/>
        <v>-4.8787192989365478</v>
      </c>
      <c r="Y33">
        <f t="shared" si="21"/>
        <v>2.43534907829644</v>
      </c>
      <c r="Z33">
        <f t="shared" si="22"/>
        <v>-6.5922317785338951</v>
      </c>
      <c r="AB33">
        <f t="shared" si="23"/>
        <v>27.644818348069574</v>
      </c>
      <c r="AC33">
        <f t="shared" si="24"/>
        <v>-4.9778133626333938</v>
      </c>
      <c r="AD33">
        <f t="shared" si="25"/>
        <v>2.7627748492824438</v>
      </c>
      <c r="AE33">
        <f t="shared" si="26"/>
        <v>-6.5266709929797138</v>
      </c>
    </row>
    <row r="34" spans="1:31" x14ac:dyDescent="0.2">
      <c r="A34">
        <f t="shared" si="1"/>
        <v>1.6000000000000003</v>
      </c>
      <c r="B34">
        <f t="shared" si="2"/>
        <v>52.432080554513334</v>
      </c>
      <c r="C34">
        <f t="shared" si="3"/>
        <v>27.397600538506861</v>
      </c>
      <c r="D34">
        <f t="shared" si="4"/>
        <v>11.81360898091417</v>
      </c>
      <c r="E34">
        <f t="shared" si="5"/>
        <v>2.4353345338211532</v>
      </c>
      <c r="F34">
        <f t="shared" si="6"/>
        <v>8.8655601710726645E-2</v>
      </c>
      <c r="H34">
        <f t="shared" si="7"/>
        <v>27.397600538506861</v>
      </c>
      <c r="I34">
        <f t="shared" si="8"/>
        <v>-4.8078910747303061</v>
      </c>
      <c r="J34">
        <f t="shared" si="9"/>
        <v>2.4353345338211532</v>
      </c>
      <c r="K34">
        <f t="shared" si="10"/>
        <v>-6.4876321231355973</v>
      </c>
      <c r="M34">
        <f t="shared" si="11"/>
        <v>27.157205984770346</v>
      </c>
      <c r="N34">
        <f t="shared" si="12"/>
        <v>-4.7151762147254495</v>
      </c>
      <c r="O34">
        <f t="shared" si="13"/>
        <v>2.110952927664373</v>
      </c>
      <c r="P34">
        <f t="shared" si="14"/>
        <v>-6.5518931507641192</v>
      </c>
      <c r="R34">
        <f t="shared" si="15"/>
        <v>27.161841727770589</v>
      </c>
      <c r="S34">
        <f t="shared" si="16"/>
        <v>-4.7166903068337378</v>
      </c>
      <c r="T34">
        <f t="shared" si="17"/>
        <v>2.1077398762829471</v>
      </c>
      <c r="U34">
        <f t="shared" si="18"/>
        <v>-6.5508437276748994</v>
      </c>
      <c r="W34">
        <f t="shared" si="19"/>
        <v>26.925931507823488</v>
      </c>
      <c r="X34">
        <f t="shared" si="20"/>
        <v>-4.627510543367201</v>
      </c>
      <c r="Y34">
        <f t="shared" si="21"/>
        <v>1.7802501610536632</v>
      </c>
      <c r="Z34">
        <f t="shared" si="22"/>
        <v>-6.6126545662365697</v>
      </c>
      <c r="AB34">
        <f t="shared" si="23"/>
        <v>27.160271245235368</v>
      </c>
      <c r="AC34">
        <f t="shared" si="24"/>
        <v>-4.7165224435359798</v>
      </c>
      <c r="AD34">
        <f t="shared" si="25"/>
        <v>2.1088283837949096</v>
      </c>
      <c r="AE34">
        <f t="shared" si="26"/>
        <v>-6.550960074375034</v>
      </c>
    </row>
    <row r="35" spans="1:31" x14ac:dyDescent="0.2">
      <c r="A35">
        <f t="shared" si="1"/>
        <v>1.7000000000000004</v>
      </c>
      <c r="B35">
        <f t="shared" si="2"/>
        <v>55.148107679036869</v>
      </c>
      <c r="C35">
        <f t="shared" si="3"/>
        <v>26.925948294153262</v>
      </c>
      <c r="D35">
        <f t="shared" si="4"/>
        <v>12.024491819293662</v>
      </c>
      <c r="E35">
        <f t="shared" si="5"/>
        <v>1.7802385263836498</v>
      </c>
      <c r="F35">
        <f t="shared" si="6"/>
        <v>6.6020007218720977E-2</v>
      </c>
      <c r="H35">
        <f t="shared" si="7"/>
        <v>26.925948294153262</v>
      </c>
      <c r="I35">
        <f t="shared" si="8"/>
        <v>-4.5537365178391722</v>
      </c>
      <c r="J35">
        <f t="shared" si="9"/>
        <v>1.7802385263836498</v>
      </c>
      <c r="K35">
        <f t="shared" si="10"/>
        <v>-6.5087347752829636</v>
      </c>
      <c r="M35">
        <f t="shared" si="11"/>
        <v>26.698261468261304</v>
      </c>
      <c r="N35">
        <f t="shared" si="12"/>
        <v>-4.4707989477245231</v>
      </c>
      <c r="O35">
        <f t="shared" si="13"/>
        <v>1.4548017876195016</v>
      </c>
      <c r="P35">
        <f t="shared" si="14"/>
        <v>-6.5690431156244209</v>
      </c>
      <c r="R35">
        <f t="shared" si="15"/>
        <v>26.702408346767037</v>
      </c>
      <c r="S35">
        <f t="shared" si="16"/>
        <v>-4.4721289773572508</v>
      </c>
      <c r="T35">
        <f t="shared" si="17"/>
        <v>1.4517863706024288</v>
      </c>
      <c r="U35">
        <f t="shared" si="18"/>
        <v>-6.5680759799868085</v>
      </c>
      <c r="W35">
        <f t="shared" si="19"/>
        <v>26.478735396417537</v>
      </c>
      <c r="X35">
        <f t="shared" si="20"/>
        <v>-4.3924530280572789</v>
      </c>
      <c r="Y35">
        <f t="shared" si="21"/>
        <v>1.1234309283849688</v>
      </c>
      <c r="Z35">
        <f t="shared" si="22"/>
        <v>-6.6260126214964297</v>
      </c>
      <c r="AB35">
        <f t="shared" si="23"/>
        <v>26.701003886771247</v>
      </c>
      <c r="AC35">
        <f t="shared" si="24"/>
        <v>-4.4720075660100003</v>
      </c>
      <c r="AD35">
        <f t="shared" si="25"/>
        <v>1.4528076285354132</v>
      </c>
      <c r="AE35">
        <f t="shared" si="26"/>
        <v>-6.5681642646669758</v>
      </c>
    </row>
    <row r="36" spans="1:31" x14ac:dyDescent="0.2">
      <c r="A36">
        <f t="shared" si="1"/>
        <v>1.8000000000000005</v>
      </c>
      <c r="B36">
        <f t="shared" si="2"/>
        <v>57.818208067713996</v>
      </c>
      <c r="C36">
        <f t="shared" si="3"/>
        <v>26.478747537552263</v>
      </c>
      <c r="D36">
        <f t="shared" si="4"/>
        <v>12.169772582147203</v>
      </c>
      <c r="E36">
        <f t="shared" si="5"/>
        <v>1.1234220999169522</v>
      </c>
      <c r="F36">
        <f t="shared" si="6"/>
        <v>4.2401882618827096E-2</v>
      </c>
      <c r="H36">
        <f t="shared" si="7"/>
        <v>26.478747537552263</v>
      </c>
      <c r="I36">
        <f t="shared" si="8"/>
        <v>-4.3158028450930548</v>
      </c>
      <c r="J36">
        <f t="shared" si="9"/>
        <v>1.1234220999169522</v>
      </c>
      <c r="K36">
        <f t="shared" si="10"/>
        <v>-6.5231686251941694</v>
      </c>
      <c r="M36">
        <f t="shared" si="11"/>
        <v>26.262957395297608</v>
      </c>
      <c r="N36">
        <f t="shared" si="12"/>
        <v>-4.2420223726263231</v>
      </c>
      <c r="O36">
        <f t="shared" si="13"/>
        <v>0.79726366865724363</v>
      </c>
      <c r="P36">
        <f t="shared" si="14"/>
        <v>-6.5795293500018097</v>
      </c>
      <c r="R36">
        <f t="shared" si="15"/>
        <v>26.266646418920946</v>
      </c>
      <c r="S36">
        <f t="shared" si="16"/>
        <v>-4.2431855084545598</v>
      </c>
      <c r="T36">
        <f t="shared" si="17"/>
        <v>0.79444563241686161</v>
      </c>
      <c r="U36">
        <f t="shared" si="18"/>
        <v>-6.5786408333504864</v>
      </c>
      <c r="W36">
        <f t="shared" si="19"/>
        <v>26.054428986706807</v>
      </c>
      <c r="X36">
        <f t="shared" si="20"/>
        <v>-4.1724142618179423</v>
      </c>
      <c r="Y36">
        <f t="shared" si="21"/>
        <v>0.46555801658190354</v>
      </c>
      <c r="Z36">
        <f t="shared" si="22"/>
        <v>-6.6327028178109222</v>
      </c>
      <c r="AB36">
        <f t="shared" si="23"/>
        <v>26.265397358782693</v>
      </c>
      <c r="AC36">
        <f t="shared" si="24"/>
        <v>-4.2431054781787934</v>
      </c>
      <c r="AD36">
        <f t="shared" si="25"/>
        <v>0.7953997864411777</v>
      </c>
      <c r="AE36">
        <f t="shared" si="26"/>
        <v>-6.578701968284947</v>
      </c>
    </row>
    <row r="37" spans="1:31" x14ac:dyDescent="0.2">
      <c r="A37">
        <f t="shared" si="1"/>
        <v>1.9000000000000006</v>
      </c>
      <c r="B37">
        <f t="shared" si="2"/>
        <v>60.444747803592264</v>
      </c>
      <c r="C37">
        <f t="shared" si="3"/>
        <v>26.054436989734384</v>
      </c>
      <c r="D37">
        <f t="shared" si="4"/>
        <v>12.249312560791321</v>
      </c>
      <c r="E37">
        <f t="shared" si="5"/>
        <v>0.4655519030884574</v>
      </c>
      <c r="F37">
        <f t="shared" si="6"/>
        <v>1.7866529432101465E-2</v>
      </c>
      <c r="H37">
        <f t="shared" si="7"/>
        <v>26.054436989734384</v>
      </c>
      <c r="I37">
        <f t="shared" si="8"/>
        <v>-4.0929673254413652</v>
      </c>
      <c r="J37">
        <f t="shared" si="9"/>
        <v>0.4655519030884574</v>
      </c>
      <c r="K37">
        <f t="shared" si="10"/>
        <v>-6.5312987409382188</v>
      </c>
      <c r="M37">
        <f t="shared" si="11"/>
        <v>25.849788623462317</v>
      </c>
      <c r="N37">
        <f t="shared" si="12"/>
        <v>-4.0277527163775222</v>
      </c>
      <c r="O37">
        <f t="shared" si="13"/>
        <v>0.13898696604154642</v>
      </c>
      <c r="P37">
        <f t="shared" si="14"/>
        <v>-6.5836987113959253</v>
      </c>
      <c r="R37">
        <f t="shared" si="15"/>
        <v>25.853049353915509</v>
      </c>
      <c r="S37">
        <f t="shared" si="16"/>
        <v>-4.0287645360317264</v>
      </c>
      <c r="T37">
        <f t="shared" si="17"/>
        <v>0.13636696751866112</v>
      </c>
      <c r="U37">
        <f t="shared" si="18"/>
        <v>-6.5828857138061219</v>
      </c>
      <c r="W37">
        <f t="shared" si="19"/>
        <v>25.65156053613121</v>
      </c>
      <c r="X37">
        <f t="shared" si="20"/>
        <v>-3.9663254922467654</v>
      </c>
      <c r="Y37">
        <f t="shared" si="21"/>
        <v>-0.19273666829215486</v>
      </c>
      <c r="Z37">
        <f t="shared" si="22"/>
        <v>-6.6330555161971221</v>
      </c>
      <c r="AB37">
        <f t="shared" si="23"/>
        <v>25.851945580103543</v>
      </c>
      <c r="AC37">
        <f t="shared" si="24"/>
        <v>-4.0287212204177711</v>
      </c>
      <c r="AD37">
        <f t="shared" si="25"/>
        <v>0.13725385031945295</v>
      </c>
      <c r="AE37">
        <f t="shared" si="26"/>
        <v>-6.5829205179232391</v>
      </c>
    </row>
    <row r="38" spans="1:31" x14ac:dyDescent="0.2">
      <c r="A38">
        <f t="shared" si="1"/>
        <v>2.0000000000000004</v>
      </c>
      <c r="B38">
        <f t="shared" si="2"/>
        <v>63.029942361602622</v>
      </c>
      <c r="C38">
        <f t="shared" si="3"/>
        <v>25.651564867692606</v>
      </c>
      <c r="D38">
        <f t="shared" si="4"/>
        <v>12.263037945823266</v>
      </c>
      <c r="E38">
        <f t="shared" si="5"/>
        <v>-0.19274014870386658</v>
      </c>
      <c r="F38">
        <f t="shared" si="6"/>
        <v>-7.5136360161086498E-3</v>
      </c>
      <c r="H38">
        <f t="shared" si="7"/>
        <v>25.651564867692606</v>
      </c>
      <c r="I38">
        <f t="shared" si="8"/>
        <v>-3.8841729257885667</v>
      </c>
      <c r="J38">
        <f t="shared" si="9"/>
        <v>-0.19274014870386658</v>
      </c>
      <c r="K38">
        <f t="shared" si="10"/>
        <v>-6.5334255939313337</v>
      </c>
      <c r="M38">
        <f t="shared" si="11"/>
        <v>25.457356221403177</v>
      </c>
      <c r="N38">
        <f t="shared" si="12"/>
        <v>-3.8269577201213463</v>
      </c>
      <c r="O38">
        <f t="shared" si="13"/>
        <v>-0.51941142840043331</v>
      </c>
      <c r="P38">
        <f t="shared" si="14"/>
        <v>-6.581837967473037</v>
      </c>
      <c r="R38">
        <f t="shared" si="15"/>
        <v>25.460216981686539</v>
      </c>
      <c r="S38">
        <f t="shared" si="16"/>
        <v>-3.8278323935573821</v>
      </c>
      <c r="T38">
        <f t="shared" si="17"/>
        <v>-0.5218320470775184</v>
      </c>
      <c r="U38">
        <f t="shared" si="18"/>
        <v>-6.581097866714531</v>
      </c>
      <c r="W38">
        <f t="shared" si="19"/>
        <v>25.268781628336868</v>
      </c>
      <c r="X38">
        <f t="shared" si="20"/>
        <v>-3.7731757939033832</v>
      </c>
      <c r="Y38">
        <f t="shared" si="21"/>
        <v>-0.85084993537531972</v>
      </c>
      <c r="Z38">
        <f t="shared" si="22"/>
        <v>-6.6273452879745163</v>
      </c>
      <c r="AB38">
        <f t="shared" si="23"/>
        <v>25.459248817034819</v>
      </c>
      <c r="AC38">
        <f t="shared" si="24"/>
        <v>-3.8278214911749013</v>
      </c>
      <c r="AD38">
        <f t="shared" si="25"/>
        <v>-0.52101283917251495</v>
      </c>
      <c r="AE38">
        <f t="shared" si="26"/>
        <v>-6.5811070917134975</v>
      </c>
    </row>
    <row r="39" spans="1:31" x14ac:dyDescent="0.2">
      <c r="A39">
        <f t="shared" si="1"/>
        <v>2.1000000000000005</v>
      </c>
      <c r="B39">
        <f t="shared" si="2"/>
        <v>65.575867243306107</v>
      </c>
      <c r="C39">
        <f t="shared" si="3"/>
        <v>25.268782718575117</v>
      </c>
      <c r="D39">
        <f t="shared" si="4"/>
        <v>12.210936661906015</v>
      </c>
      <c r="E39">
        <f t="shared" si="5"/>
        <v>-0.85085085787521642</v>
      </c>
      <c r="F39">
        <f t="shared" si="6"/>
        <v>-3.3659298894701872E-2</v>
      </c>
      <c r="H39">
        <f t="shared" si="7"/>
        <v>25.268782718575117</v>
      </c>
      <c r="I39">
        <f t="shared" si="8"/>
        <v>-3.6884219673011867</v>
      </c>
      <c r="J39">
        <f t="shared" si="9"/>
        <v>-0.85085085787521642</v>
      </c>
      <c r="K39">
        <f t="shared" si="10"/>
        <v>-6.5297952336613374</v>
      </c>
      <c r="M39">
        <f t="shared" si="11"/>
        <v>25.084361620210057</v>
      </c>
      <c r="N39">
        <f t="shared" si="12"/>
        <v>-3.6386610359045011</v>
      </c>
      <c r="O39">
        <f t="shared" si="13"/>
        <v>-1.1773406195582834</v>
      </c>
      <c r="P39">
        <f t="shared" si="14"/>
        <v>-6.5741837703066235</v>
      </c>
      <c r="R39">
        <f t="shared" si="15"/>
        <v>25.086849666779891</v>
      </c>
      <c r="S39">
        <f t="shared" si="16"/>
        <v>-3.6394114848866619</v>
      </c>
      <c r="T39">
        <f t="shared" si="17"/>
        <v>-1.1795600463905476</v>
      </c>
      <c r="U39">
        <f t="shared" si="18"/>
        <v>-6.5735143428821345</v>
      </c>
      <c r="W39">
        <f t="shared" si="19"/>
        <v>24.90484157008645</v>
      </c>
      <c r="X39">
        <f t="shared" si="20"/>
        <v>-3.5920071477990154</v>
      </c>
      <c r="Y39">
        <f t="shared" si="21"/>
        <v>-1.5082022921634299</v>
      </c>
      <c r="Z39">
        <f t="shared" si="22"/>
        <v>-6.6158007128293947</v>
      </c>
      <c r="AB39">
        <f t="shared" si="23"/>
        <v>25.086007810440247</v>
      </c>
      <c r="AC39">
        <f t="shared" si="24"/>
        <v>-3.6394290261137545</v>
      </c>
      <c r="AD39">
        <f t="shared" si="25"/>
        <v>-1.1788090803227183</v>
      </c>
      <c r="AE39">
        <f t="shared" si="26"/>
        <v>-6.5734986954780412</v>
      </c>
    </row>
    <row r="40" spans="1:31" x14ac:dyDescent="0.2">
      <c r="A40">
        <f t="shared" si="1"/>
        <v>2.2000000000000006</v>
      </c>
      <c r="B40">
        <f t="shared" si="2"/>
        <v>68.08446802435013</v>
      </c>
      <c r="C40">
        <f t="shared" si="3"/>
        <v>24.904839815963744</v>
      </c>
      <c r="D40">
        <f t="shared" si="4"/>
        <v>12.093055753873744</v>
      </c>
      <c r="E40">
        <f t="shared" si="5"/>
        <v>-1.5082007274230205</v>
      </c>
      <c r="F40">
        <f t="shared" si="6"/>
        <v>-6.0484672518426742E-2</v>
      </c>
      <c r="H40">
        <f t="shared" si="7"/>
        <v>24.904839815963744</v>
      </c>
      <c r="I40">
        <f t="shared" si="8"/>
        <v>-3.5047707667779298</v>
      </c>
      <c r="J40">
        <f t="shared" si="9"/>
        <v>-1.5082007274230205</v>
      </c>
      <c r="K40">
        <f t="shared" si="10"/>
        <v>-6.5206086259678528</v>
      </c>
      <c r="M40">
        <f t="shared" si="11"/>
        <v>24.729601277624848</v>
      </c>
      <c r="N40">
        <f t="shared" si="12"/>
        <v>-3.461937580373093</v>
      </c>
      <c r="O40">
        <f t="shared" si="13"/>
        <v>-1.8342311587214131</v>
      </c>
      <c r="P40">
        <f t="shared" si="14"/>
        <v>-6.5609317897781789</v>
      </c>
      <c r="R40">
        <f t="shared" si="15"/>
        <v>24.731742936945089</v>
      </c>
      <c r="S40">
        <f t="shared" si="16"/>
        <v>-3.4625756171776647</v>
      </c>
      <c r="T40">
        <f t="shared" si="17"/>
        <v>-1.8362473169119293</v>
      </c>
      <c r="U40">
        <f t="shared" si="18"/>
        <v>-6.5603311418986445</v>
      </c>
      <c r="W40">
        <f t="shared" si="19"/>
        <v>24.558582254245977</v>
      </c>
      <c r="X40">
        <f t="shared" si="20"/>
        <v>-3.4219104568771828</v>
      </c>
      <c r="Y40">
        <f t="shared" si="21"/>
        <v>-2.164233841612885</v>
      </c>
      <c r="Z40">
        <f t="shared" si="22"/>
        <v>-6.5986133258265802</v>
      </c>
      <c r="AB40">
        <f t="shared" si="23"/>
        <v>24.731018416558268</v>
      </c>
      <c r="AC40">
        <f t="shared" si="24"/>
        <v>-3.4626179364594378</v>
      </c>
      <c r="AD40">
        <f t="shared" si="25"/>
        <v>-1.8355652533837652</v>
      </c>
      <c r="AE40">
        <f t="shared" si="26"/>
        <v>-6.5602913025246794</v>
      </c>
    </row>
    <row r="41" spans="1:31" x14ac:dyDescent="0.2">
      <c r="A41">
        <f t="shared" si="1"/>
        <v>2.3000000000000007</v>
      </c>
      <c r="B41">
        <f t="shared" si="2"/>
        <v>70.557569866005963</v>
      </c>
      <c r="C41">
        <f t="shared" si="3"/>
        <v>24.5585780223178</v>
      </c>
      <c r="D41">
        <f t="shared" si="4"/>
        <v>11.909499228535367</v>
      </c>
      <c r="E41">
        <f t="shared" si="5"/>
        <v>-2.1642298576754886</v>
      </c>
      <c r="F41">
        <f t="shared" si="6"/>
        <v>-8.7898139284158197E-2</v>
      </c>
      <c r="H41">
        <f t="shared" si="7"/>
        <v>24.5585780223178</v>
      </c>
      <c r="I41">
        <f t="shared" si="8"/>
        <v>-3.3323252073219942</v>
      </c>
      <c r="J41">
        <f t="shared" si="9"/>
        <v>-2.1642298576754886</v>
      </c>
      <c r="K41">
        <f t="shared" si="10"/>
        <v>-6.5060302306500564</v>
      </c>
      <c r="M41">
        <f t="shared" si="11"/>
        <v>24.391961761951698</v>
      </c>
      <c r="N41">
        <f t="shared" si="12"/>
        <v>-3.2959097856837949</v>
      </c>
      <c r="O41">
        <f t="shared" si="13"/>
        <v>-2.4895313692079917</v>
      </c>
      <c r="P41">
        <f t="shared" si="14"/>
        <v>-6.542245065319241</v>
      </c>
      <c r="R41">
        <f t="shared" si="15"/>
        <v>24.393782533033612</v>
      </c>
      <c r="S41">
        <f t="shared" si="16"/>
        <v>-3.2964462336652876</v>
      </c>
      <c r="T41">
        <f t="shared" si="17"/>
        <v>-2.4913421109414506</v>
      </c>
      <c r="U41">
        <f t="shared" si="18"/>
        <v>-6.541711572252721</v>
      </c>
      <c r="W41">
        <f t="shared" si="19"/>
        <v>24.22893339895127</v>
      </c>
      <c r="X41">
        <f t="shared" si="20"/>
        <v>-3.2620224322736515</v>
      </c>
      <c r="Y41">
        <f t="shared" si="21"/>
        <v>-2.8184010149007608</v>
      </c>
      <c r="Z41">
        <f t="shared" si="22"/>
        <v>-6.5759457571117874</v>
      </c>
      <c r="AB41">
        <f t="shared" si="23"/>
        <v>24.393166668539948</v>
      </c>
      <c r="AC41">
        <f t="shared" si="24"/>
        <v>-3.2965099463823022</v>
      </c>
      <c r="AD41">
        <f t="shared" si="25"/>
        <v>-2.4907296388125224</v>
      </c>
      <c r="AE41">
        <f t="shared" si="26"/>
        <v>-6.5416482104842961</v>
      </c>
    </row>
    <row r="42" spans="1:31" x14ac:dyDescent="0.2">
      <c r="A42">
        <f t="shared" si="1"/>
        <v>2.4000000000000008</v>
      </c>
      <c r="B42">
        <f t="shared" si="2"/>
        <v>72.996886532859961</v>
      </c>
      <c r="C42">
        <f t="shared" si="3"/>
        <v>24.228927027679571</v>
      </c>
      <c r="D42">
        <f t="shared" si="4"/>
        <v>11.660426264654115</v>
      </c>
      <c r="E42">
        <f t="shared" si="5"/>
        <v>-2.8183946787239185</v>
      </c>
      <c r="F42">
        <f t="shared" si="6"/>
        <v>-0.11580309921923082</v>
      </c>
      <c r="H42">
        <f t="shared" si="7"/>
        <v>24.228927027679571</v>
      </c>
      <c r="I42">
        <f t="shared" si="8"/>
        <v>-3.170237176786062</v>
      </c>
      <c r="J42">
        <f t="shared" si="9"/>
        <v>-2.8183946787239185</v>
      </c>
      <c r="K42">
        <f t="shared" si="10"/>
        <v>-6.4861958640781499</v>
      </c>
      <c r="M42">
        <f t="shared" si="11"/>
        <v>24.070415168840267</v>
      </c>
      <c r="N42">
        <f t="shared" si="12"/>
        <v>-3.1397446786948602</v>
      </c>
      <c r="O42">
        <f t="shared" si="13"/>
        <v>-3.1427044719278259</v>
      </c>
      <c r="P42">
        <f t="shared" si="14"/>
        <v>-6.5182616088733365</v>
      </c>
      <c r="R42">
        <f t="shared" si="15"/>
        <v>24.071939793744829</v>
      </c>
      <c r="S42">
        <f t="shared" si="16"/>
        <v>-3.1401894769791254</v>
      </c>
      <c r="T42">
        <f t="shared" si="17"/>
        <v>-3.1443077591675852</v>
      </c>
      <c r="U42">
        <f t="shared" si="18"/>
        <v>-6.5177938614219499</v>
      </c>
      <c r="W42">
        <f t="shared" si="19"/>
        <v>23.914908079981657</v>
      </c>
      <c r="X42">
        <f t="shared" si="20"/>
        <v>-3.1115232728542135</v>
      </c>
      <c r="Y42">
        <f t="shared" si="21"/>
        <v>-3.4701740648661135</v>
      </c>
      <c r="Z42">
        <f t="shared" si="22"/>
        <v>-6.5479390854362922</v>
      </c>
      <c r="AB42">
        <f t="shared" si="23"/>
        <v>24.071424172138574</v>
      </c>
      <c r="AC42">
        <f t="shared" si="24"/>
        <v>-3.1402714601647079</v>
      </c>
      <c r="AD42">
        <f t="shared" si="25"/>
        <v>-3.1437655342968092</v>
      </c>
      <c r="AE42">
        <f t="shared" si="26"/>
        <v>-6.5177076483508358</v>
      </c>
    </row>
    <row r="43" spans="1:31" x14ac:dyDescent="0.2">
      <c r="A43">
        <f t="shared" si="1"/>
        <v>2.5000000000000009</v>
      </c>
      <c r="B43">
        <f t="shared" si="2"/>
        <v>75.404028950073823</v>
      </c>
      <c r="C43">
        <f t="shared" si="3"/>
        <v>23.9148998816631</v>
      </c>
      <c r="D43">
        <f t="shared" si="4"/>
        <v>11.346049711224435</v>
      </c>
      <c r="E43">
        <f t="shared" si="5"/>
        <v>-3.4701654435590021</v>
      </c>
      <c r="F43">
        <f t="shared" si="6"/>
        <v>-0.14409900804401007</v>
      </c>
      <c r="H43">
        <f t="shared" si="7"/>
        <v>23.9148998816631</v>
      </c>
      <c r="I43">
        <f t="shared" si="8"/>
        <v>-3.0177018038549179</v>
      </c>
      <c r="J43">
        <f t="shared" si="9"/>
        <v>-3.4701654435590021</v>
      </c>
      <c r="K43">
        <f t="shared" si="10"/>
        <v>-6.4612198686592723</v>
      </c>
      <c r="M43">
        <f t="shared" si="11"/>
        <v>23.764014791470355</v>
      </c>
      <c r="N43">
        <f t="shared" si="12"/>
        <v>-2.9926517084377364</v>
      </c>
      <c r="O43">
        <f t="shared" si="13"/>
        <v>-3.7932264369919659</v>
      </c>
      <c r="P43">
        <f t="shared" si="14"/>
        <v>-6.4891012725368657</v>
      </c>
      <c r="R43">
        <f t="shared" si="15"/>
        <v>23.765267296241213</v>
      </c>
      <c r="S43">
        <f t="shared" si="16"/>
        <v>-2.9930140026980032</v>
      </c>
      <c r="T43">
        <f t="shared" si="17"/>
        <v>-3.7946205071858454</v>
      </c>
      <c r="U43">
        <f t="shared" si="18"/>
        <v>-6.4886980296579537</v>
      </c>
      <c r="W43">
        <f t="shared" si="19"/>
        <v>23.615598481393299</v>
      </c>
      <c r="X43">
        <f t="shared" si="20"/>
        <v>-2.9696350472558204</v>
      </c>
      <c r="Y43">
        <f t="shared" si="21"/>
        <v>-4.1190352465247972</v>
      </c>
      <c r="Z43">
        <f t="shared" si="22"/>
        <v>-6.5147194115355118</v>
      </c>
      <c r="AB43">
        <f t="shared" si="23"/>
        <v>23.764843756413256</v>
      </c>
      <c r="AC43">
        <f t="shared" si="24"/>
        <v>-2.9931113788970358</v>
      </c>
      <c r="AD43">
        <f t="shared" si="25"/>
        <v>-3.7941490964065707</v>
      </c>
      <c r="AE43">
        <f t="shared" si="26"/>
        <v>-6.4885896474307367</v>
      </c>
    </row>
    <row r="44" spans="1:31" x14ac:dyDescent="0.2">
      <c r="A44">
        <f t="shared" si="1"/>
        <v>2.600000000000001</v>
      </c>
      <c r="B44">
        <f t="shared" si="2"/>
        <v>77.780513325715148</v>
      </c>
      <c r="C44">
        <f t="shared" si="3"/>
        <v>23.615588743773397</v>
      </c>
      <c r="D44">
        <f t="shared" si="4"/>
        <v>10.966634801583778</v>
      </c>
      <c r="E44">
        <f t="shared" si="5"/>
        <v>-4.1190244083020762</v>
      </c>
      <c r="F44">
        <f t="shared" si="6"/>
        <v>-0.17268257535155662</v>
      </c>
      <c r="H44">
        <f t="shared" si="7"/>
        <v>23.615588743773397</v>
      </c>
      <c r="I44">
        <f t="shared" si="8"/>
        <v>-2.8739554113220787</v>
      </c>
      <c r="J44">
        <f t="shared" si="9"/>
        <v>-4.1190244083020762</v>
      </c>
      <c r="K44">
        <f t="shared" si="10"/>
        <v>-6.4312015937522062</v>
      </c>
      <c r="M44">
        <f t="shared" si="11"/>
        <v>23.471890973207294</v>
      </c>
      <c r="N44">
        <f t="shared" si="12"/>
        <v>-2.8538812302755461</v>
      </c>
      <c r="O44">
        <f t="shared" si="13"/>
        <v>-4.4405844879896863</v>
      </c>
      <c r="P44">
        <f t="shared" si="14"/>
        <v>-6.4548718819095043</v>
      </c>
      <c r="R44">
        <f t="shared" si="15"/>
        <v>23.472894682259621</v>
      </c>
      <c r="S44">
        <f t="shared" si="16"/>
        <v>-2.8541694512969471</v>
      </c>
      <c r="T44">
        <f t="shared" si="17"/>
        <v>-4.4417680023975512</v>
      </c>
      <c r="U44">
        <f t="shared" si="18"/>
        <v>-6.4545320287113217</v>
      </c>
      <c r="W44">
        <f t="shared" si="19"/>
        <v>23.330171798643704</v>
      </c>
      <c r="X44">
        <f t="shared" si="20"/>
        <v>-2.8356206750100319</v>
      </c>
      <c r="Y44">
        <f t="shared" si="21"/>
        <v>-4.7644776111732083</v>
      </c>
      <c r="Z44">
        <f t="shared" si="22"/>
        <v>-6.476403649708403</v>
      </c>
      <c r="AB44">
        <f t="shared" si="23"/>
        <v>23.472555308891824</v>
      </c>
      <c r="AC44">
        <f t="shared" si="24"/>
        <v>-2.8542795749128493</v>
      </c>
      <c r="AD44">
        <f t="shared" si="25"/>
        <v>-4.4413678333749598</v>
      </c>
      <c r="AE44">
        <f t="shared" si="26"/>
        <v>-6.4544021774503761</v>
      </c>
    </row>
    <row r="45" spans="1:31" x14ac:dyDescent="0.2">
      <c r="A45">
        <f t="shared" si="1"/>
        <v>2.7000000000000011</v>
      </c>
      <c r="B45">
        <f t="shared" si="2"/>
        <v>80.127768856604334</v>
      </c>
      <c r="C45">
        <f t="shared" si="3"/>
        <v>23.330160786282111</v>
      </c>
      <c r="D45">
        <f t="shared" si="4"/>
        <v>10.522498018246282</v>
      </c>
      <c r="E45">
        <f t="shared" si="5"/>
        <v>-4.764464626047114</v>
      </c>
      <c r="F45">
        <f t="shared" si="6"/>
        <v>-0.20144908338292589</v>
      </c>
      <c r="H45">
        <f t="shared" si="7"/>
        <v>23.330160786282111</v>
      </c>
      <c r="I45">
        <f t="shared" si="8"/>
        <v>-2.7382740954398783</v>
      </c>
      <c r="J45">
        <f t="shared" si="9"/>
        <v>-4.764464626047114</v>
      </c>
      <c r="K45">
        <f t="shared" si="10"/>
        <v>-6.3962311820506983</v>
      </c>
      <c r="M45">
        <f t="shared" si="11"/>
        <v>23.193247081510115</v>
      </c>
      <c r="N45">
        <f t="shared" si="12"/>
        <v>-2.7227235445119389</v>
      </c>
      <c r="O45">
        <f t="shared" si="13"/>
        <v>-5.0842761851496485</v>
      </c>
      <c r="P45">
        <f t="shared" si="14"/>
        <v>-6.415674630556337</v>
      </c>
      <c r="R45">
        <f t="shared" si="15"/>
        <v>23.194024609056513</v>
      </c>
      <c r="S45">
        <f t="shared" si="16"/>
        <v>-2.7229454760469101</v>
      </c>
      <c r="T45">
        <f t="shared" si="17"/>
        <v>-5.0852483575749305</v>
      </c>
      <c r="U45">
        <f t="shared" si="18"/>
        <v>-6.4153971410711108</v>
      </c>
      <c r="W45">
        <f t="shared" si="19"/>
        <v>23.05786623867742</v>
      </c>
      <c r="X45">
        <f t="shared" si="20"/>
        <v>-2.7087833929345573</v>
      </c>
      <c r="Y45">
        <f t="shared" si="21"/>
        <v>-5.406004340154225</v>
      </c>
      <c r="Z45">
        <f t="shared" si="22"/>
        <v>-6.4331045351694689</v>
      </c>
      <c r="AB45">
        <f t="shared" si="23"/>
        <v>23.193761734348797</v>
      </c>
      <c r="AC45">
        <f t="shared" si="24"/>
        <v>-2.7230659215820219</v>
      </c>
      <c r="AD45">
        <f t="shared" si="25"/>
        <v>-5.0849196752750823</v>
      </c>
      <c r="AE45">
        <f t="shared" si="26"/>
        <v>-6.4152465434125112</v>
      </c>
    </row>
    <row r="46" spans="1:31" x14ac:dyDescent="0.2">
      <c r="A46">
        <f t="shared" si="1"/>
        <v>2.8000000000000012</v>
      </c>
      <c r="B46">
        <f t="shared" si="2"/>
        <v>82.447145030039209</v>
      </c>
      <c r="C46">
        <f t="shared" si="3"/>
        <v>23.057854194123909</v>
      </c>
      <c r="D46">
        <f t="shared" si="4"/>
        <v>10.014006050718773</v>
      </c>
      <c r="E46">
        <f t="shared" si="5"/>
        <v>-5.4059892803883649</v>
      </c>
      <c r="F46">
        <f t="shared" si="6"/>
        <v>-0.23029377894478839</v>
      </c>
      <c r="H46">
        <f t="shared" si="7"/>
        <v>23.057854194123909</v>
      </c>
      <c r="I46">
        <f t="shared" si="8"/>
        <v>-2.6099728305897156</v>
      </c>
      <c r="J46">
        <f t="shared" si="9"/>
        <v>-5.4059892803883649</v>
      </c>
      <c r="K46">
        <f t="shared" si="10"/>
        <v>-6.3563946513681291</v>
      </c>
      <c r="M46">
        <f t="shared" si="11"/>
        <v>22.927355552594424</v>
      </c>
      <c r="N46">
        <f t="shared" si="12"/>
        <v>-2.5985083789540826</v>
      </c>
      <c r="O46">
        <f t="shared" si="13"/>
        <v>-5.7238090129567709</v>
      </c>
      <c r="P46">
        <f t="shared" si="14"/>
        <v>-6.3716087315834145</v>
      </c>
      <c r="R46">
        <f t="shared" si="15"/>
        <v>22.927928775176206</v>
      </c>
      <c r="S46">
        <f t="shared" si="16"/>
        <v>-2.5986712162055441</v>
      </c>
      <c r="T46">
        <f t="shared" si="17"/>
        <v>-5.7245697169675358</v>
      </c>
      <c r="U46">
        <f t="shared" si="18"/>
        <v>-6.3713926358568589</v>
      </c>
      <c r="W46">
        <f t="shared" si="19"/>
        <v>22.797987072503354</v>
      </c>
      <c r="X46">
        <f t="shared" si="20"/>
        <v>-2.5884665862830807</v>
      </c>
      <c r="Y46">
        <f t="shared" si="21"/>
        <v>-6.043128543974051</v>
      </c>
      <c r="Z46">
        <f t="shared" si="22"/>
        <v>-6.3849348499236109</v>
      </c>
      <c r="AB46">
        <f t="shared" si="23"/>
        <v>22.927734987028089</v>
      </c>
      <c r="AC46">
        <f t="shared" si="24"/>
        <v>-2.5987997678653416</v>
      </c>
      <c r="AD46">
        <f t="shared" si="25"/>
        <v>-5.7243125473685046</v>
      </c>
      <c r="AE46">
        <f t="shared" si="26"/>
        <v>-6.3712220393620482</v>
      </c>
    </row>
    <row r="47" spans="1:31" x14ac:dyDescent="0.2">
      <c r="A47">
        <f t="shared" si="1"/>
        <v>2.9000000000000012</v>
      </c>
      <c r="B47">
        <f t="shared" si="2"/>
        <v>84.739918528742024</v>
      </c>
      <c r="C47">
        <f t="shared" si="3"/>
        <v>22.797974217337373</v>
      </c>
      <c r="D47">
        <f t="shared" si="4"/>
        <v>9.4415747959819232</v>
      </c>
      <c r="E47">
        <f t="shared" si="5"/>
        <v>-6.0431114843245695</v>
      </c>
      <c r="F47">
        <f t="shared" si="6"/>
        <v>-0.25911328611802331</v>
      </c>
      <c r="H47">
        <f t="shared" si="7"/>
        <v>22.797974217337373</v>
      </c>
      <c r="I47">
        <f t="shared" si="8"/>
        <v>-2.4884049912680761</v>
      </c>
      <c r="J47">
        <f t="shared" si="9"/>
        <v>-6.0431114843245695</v>
      </c>
      <c r="K47">
        <f t="shared" si="10"/>
        <v>-6.3117782635859871</v>
      </c>
      <c r="M47">
        <f t="shared" si="11"/>
        <v>22.673553967773969</v>
      </c>
      <c r="N47">
        <f t="shared" si="12"/>
        <v>-2.4806047002641964</v>
      </c>
      <c r="O47">
        <f t="shared" si="13"/>
        <v>-6.3587003975038687</v>
      </c>
      <c r="P47">
        <f t="shared" si="14"/>
        <v>-6.3227753281900974</v>
      </c>
      <c r="R47">
        <f t="shared" si="15"/>
        <v>22.673943982324165</v>
      </c>
      <c r="S47">
        <f t="shared" si="16"/>
        <v>-2.4807151001972589</v>
      </c>
      <c r="T47">
        <f t="shared" si="17"/>
        <v>-6.3592502507340747</v>
      </c>
      <c r="U47">
        <f t="shared" si="18"/>
        <v>-6.3226196833307489</v>
      </c>
      <c r="W47">
        <f t="shared" si="19"/>
        <v>22.549902707317646</v>
      </c>
      <c r="X47">
        <f t="shared" si="20"/>
        <v>-2.4740538622159125</v>
      </c>
      <c r="Y47">
        <f t="shared" si="21"/>
        <v>-6.6753734526576443</v>
      </c>
      <c r="Z47">
        <f t="shared" si="22"/>
        <v>-6.3320108796832679</v>
      </c>
      <c r="AB47">
        <f t="shared" si="23"/>
        <v>22.673812137475213</v>
      </c>
      <c r="AC47">
        <f t="shared" si="24"/>
        <v>-2.48084974240115</v>
      </c>
      <c r="AD47">
        <f t="shared" si="25"/>
        <v>-6.359064372243016</v>
      </c>
      <c r="AE47">
        <f t="shared" si="26"/>
        <v>-6.3224298610518241</v>
      </c>
    </row>
    <row r="48" spans="1:31" x14ac:dyDescent="0.2">
      <c r="A48">
        <f t="shared" si="1"/>
        <v>3.0000000000000013</v>
      </c>
      <c r="B48">
        <f t="shared" si="2"/>
        <v>87.00729974248955</v>
      </c>
      <c r="C48">
        <f t="shared" si="3"/>
        <v>22.549889243097258</v>
      </c>
      <c r="D48">
        <f t="shared" si="4"/>
        <v>8.8056683587576217</v>
      </c>
      <c r="E48">
        <f t="shared" si="5"/>
        <v>-6.6753544704297516</v>
      </c>
      <c r="F48">
        <f t="shared" si="6"/>
        <v>-0.28780698607936267</v>
      </c>
      <c r="H48">
        <f t="shared" si="7"/>
        <v>22.549889243097258</v>
      </c>
      <c r="I48">
        <f t="shared" si="8"/>
        <v>-2.3729621796204738</v>
      </c>
      <c r="J48">
        <f t="shared" si="9"/>
        <v>-6.6753544704297516</v>
      </c>
      <c r="K48">
        <f t="shared" si="10"/>
        <v>-6.2624721793230567</v>
      </c>
      <c r="M48">
        <f t="shared" si="11"/>
        <v>22.431241134116235</v>
      </c>
      <c r="N48">
        <f t="shared" si="12"/>
        <v>-2.3684207386880201</v>
      </c>
      <c r="O48">
        <f t="shared" si="13"/>
        <v>-6.9884780793959047</v>
      </c>
      <c r="P48">
        <f t="shared" si="14"/>
        <v>-6.2692806748827081</v>
      </c>
      <c r="R48">
        <f t="shared" si="15"/>
        <v>22.431468206162858</v>
      </c>
      <c r="S48">
        <f t="shared" si="16"/>
        <v>-2.3684848632565996</v>
      </c>
      <c r="T48">
        <f t="shared" si="17"/>
        <v>-6.9888185041738868</v>
      </c>
      <c r="U48">
        <f t="shared" si="18"/>
        <v>-6.26918453979102</v>
      </c>
      <c r="W48">
        <f t="shared" si="19"/>
        <v>22.313040756771599</v>
      </c>
      <c r="X48">
        <f t="shared" si="20"/>
        <v>-2.3649692465480738</v>
      </c>
      <c r="Y48">
        <f t="shared" si="21"/>
        <v>-7.3022729244088538</v>
      </c>
      <c r="Z48">
        <f t="shared" si="22"/>
        <v>-6.2744551270573607</v>
      </c>
      <c r="AB48">
        <f t="shared" si="23"/>
        <v>22.431391446737837</v>
      </c>
      <c r="AC48">
        <f t="shared" si="24"/>
        <v>-2.3686237716762979</v>
      </c>
      <c r="AD48">
        <f t="shared" si="25"/>
        <v>-6.9887034269963637</v>
      </c>
      <c r="AE48">
        <f t="shared" si="26"/>
        <v>-6.2689762892879779</v>
      </c>
    </row>
    <row r="49" spans="1:31" x14ac:dyDescent="0.2">
      <c r="A49">
        <f t="shared" si="1"/>
        <v>3.1000000000000014</v>
      </c>
      <c r="B49">
        <f t="shared" si="2"/>
        <v>89.250438887163341</v>
      </c>
      <c r="C49">
        <f t="shared" si="3"/>
        <v>22.313026865929629</v>
      </c>
      <c r="D49">
        <f t="shared" si="4"/>
        <v>8.1067980160579847</v>
      </c>
      <c r="E49">
        <f t="shared" si="5"/>
        <v>-7.3022520993585491</v>
      </c>
      <c r="F49">
        <f t="shared" si="6"/>
        <v>-0.31627831275211599</v>
      </c>
      <c r="H49">
        <f t="shared" si="7"/>
        <v>22.313026865929629</v>
      </c>
      <c r="I49">
        <f t="shared" si="8"/>
        <v>-2.2630742472194236</v>
      </c>
      <c r="J49">
        <f t="shared" si="9"/>
        <v>-7.3022520993585491</v>
      </c>
      <c r="K49">
        <f t="shared" si="10"/>
        <v>-6.2085734073698005</v>
      </c>
      <c r="M49">
        <f t="shared" si="11"/>
        <v>22.199873153568657</v>
      </c>
      <c r="N49">
        <f t="shared" si="12"/>
        <v>-2.2614041152816715</v>
      </c>
      <c r="O49">
        <f t="shared" si="13"/>
        <v>-7.6126807697270396</v>
      </c>
      <c r="P49">
        <f t="shared" si="14"/>
        <v>-6.2112386132951514</v>
      </c>
      <c r="R49">
        <f t="shared" si="15"/>
        <v>22.199956660165544</v>
      </c>
      <c r="S49">
        <f t="shared" si="16"/>
        <v>-2.261427668557515</v>
      </c>
      <c r="T49">
        <f t="shared" si="17"/>
        <v>-7.6128140300233067</v>
      </c>
      <c r="U49">
        <f t="shared" si="18"/>
        <v>-6.2112010268452913</v>
      </c>
      <c r="W49">
        <f t="shared" si="19"/>
        <v>22.086884099073878</v>
      </c>
      <c r="X49">
        <f t="shared" si="20"/>
        <v>-2.2606773934150688</v>
      </c>
      <c r="Y49">
        <f t="shared" si="21"/>
        <v>-7.9233722020430779</v>
      </c>
      <c r="Z49">
        <f t="shared" si="22"/>
        <v>-6.2123983201309834</v>
      </c>
      <c r="AB49">
        <f t="shared" si="23"/>
        <v>22.19992843207865</v>
      </c>
      <c r="AC49">
        <f t="shared" si="24"/>
        <v>-2.2615692013854773</v>
      </c>
      <c r="AD49">
        <f t="shared" si="25"/>
        <v>-7.6127689834837193</v>
      </c>
      <c r="AE49">
        <f t="shared" si="26"/>
        <v>-6.2109751679636114</v>
      </c>
    </row>
    <row r="50" spans="1:31" x14ac:dyDescent="0.2">
      <c r="A50">
        <f t="shared" si="1"/>
        <v>3.2000000000000015</v>
      </c>
      <c r="B50">
        <f t="shared" si="2"/>
        <v>91.470431730371203</v>
      </c>
      <c r="C50">
        <f t="shared" si="3"/>
        <v>22.086869945791083</v>
      </c>
      <c r="D50">
        <f t="shared" si="4"/>
        <v>7.3455211177096125</v>
      </c>
      <c r="E50">
        <f t="shared" si="5"/>
        <v>-7.9233496161549102</v>
      </c>
      <c r="F50">
        <f t="shared" si="6"/>
        <v>-0.34443591885309688</v>
      </c>
      <c r="H50">
        <f t="shared" si="7"/>
        <v>22.086869945791083</v>
      </c>
      <c r="I50">
        <f t="shared" si="8"/>
        <v>-2.1582094047611555</v>
      </c>
      <c r="J50">
        <f t="shared" si="9"/>
        <v>-7.9233496161549102</v>
      </c>
      <c r="K50">
        <f t="shared" si="10"/>
        <v>-6.1501880706395049</v>
      </c>
      <c r="M50">
        <f t="shared" si="11"/>
        <v>21.978959475553026</v>
      </c>
      <c r="N50">
        <f t="shared" si="12"/>
        <v>-2.1590419699159122</v>
      </c>
      <c r="O50">
        <f t="shared" si="13"/>
        <v>-8.2308590196868856</v>
      </c>
      <c r="P50">
        <f t="shared" si="14"/>
        <v>-6.1487723796828462</v>
      </c>
      <c r="R50">
        <f t="shared" si="15"/>
        <v>21.978917847295286</v>
      </c>
      <c r="S50">
        <f t="shared" si="16"/>
        <v>-2.1590302300189324</v>
      </c>
      <c r="T50">
        <f t="shared" si="17"/>
        <v>-8.2307882351390518</v>
      </c>
      <c r="U50">
        <f t="shared" si="18"/>
        <v>-6.1487923421637305</v>
      </c>
      <c r="W50">
        <f t="shared" si="19"/>
        <v>21.87096692278919</v>
      </c>
      <c r="X50">
        <f t="shared" si="20"/>
        <v>-2.1606837108724521</v>
      </c>
      <c r="Y50">
        <f t="shared" si="21"/>
        <v>-8.5382288503712829</v>
      </c>
      <c r="Z50">
        <f t="shared" si="22"/>
        <v>-6.1459807689457513</v>
      </c>
      <c r="AB50">
        <f t="shared" si="23"/>
        <v>21.978931919046147</v>
      </c>
      <c r="AC50">
        <f t="shared" si="24"/>
        <v>-2.1591729192505493</v>
      </c>
      <c r="AD50">
        <f t="shared" si="25"/>
        <v>-8.2308121626963437</v>
      </c>
      <c r="AE50">
        <f t="shared" si="26"/>
        <v>-6.1485497138797349</v>
      </c>
    </row>
    <row r="51" spans="1:31" x14ac:dyDescent="0.2">
      <c r="A51">
        <f t="shared" si="1"/>
        <v>3.3000000000000016</v>
      </c>
      <c r="B51">
        <f t="shared" si="2"/>
        <v>93.668324922275815</v>
      </c>
      <c r="C51">
        <f t="shared" si="3"/>
        <v>21.870952653866027</v>
      </c>
      <c r="D51">
        <f t="shared" si="4"/>
        <v>6.5224399014399781</v>
      </c>
      <c r="E51">
        <f t="shared" si="5"/>
        <v>-8.538204587542884</v>
      </c>
      <c r="F51">
        <f t="shared" si="6"/>
        <v>-0.37219467557756336</v>
      </c>
      <c r="H51">
        <f t="shared" si="7"/>
        <v>21.870952653866027</v>
      </c>
      <c r="I51">
        <f t="shared" si="8"/>
        <v>-2.0578743226601452</v>
      </c>
      <c r="J51">
        <f t="shared" si="9"/>
        <v>-8.538204587542884</v>
      </c>
      <c r="K51">
        <f t="shared" si="10"/>
        <v>-6.0874330237902896</v>
      </c>
      <c r="M51">
        <f t="shared" si="11"/>
        <v>21.76805893773302</v>
      </c>
      <c r="N51">
        <f t="shared" si="12"/>
        <v>-2.0608610014929396</v>
      </c>
      <c r="O51">
        <f t="shared" si="13"/>
        <v>-8.8425762387323985</v>
      </c>
      <c r="P51">
        <f t="shared" si="14"/>
        <v>-6.0820157936625421</v>
      </c>
      <c r="R51">
        <f t="shared" si="15"/>
        <v>21.767909603791381</v>
      </c>
      <c r="S51">
        <f t="shared" si="16"/>
        <v>-2.0608188481394629</v>
      </c>
      <c r="T51">
        <f t="shared" si="17"/>
        <v>-8.8423053772260118</v>
      </c>
      <c r="U51">
        <f t="shared" si="18"/>
        <v>-6.0820922513030258</v>
      </c>
      <c r="W51">
        <f t="shared" si="19"/>
        <v>21.664870769052079</v>
      </c>
      <c r="X51">
        <f t="shared" si="20"/>
        <v>-2.0645343224535879</v>
      </c>
      <c r="Y51">
        <f t="shared" si="21"/>
        <v>-9.1464138126731864</v>
      </c>
      <c r="Z51">
        <f t="shared" si="22"/>
        <v>-6.0753531338685214</v>
      </c>
      <c r="AB51">
        <f t="shared" si="23"/>
        <v>21.767960084327814</v>
      </c>
      <c r="AC51">
        <f t="shared" si="24"/>
        <v>-2.0609613907297564</v>
      </c>
      <c r="AD51">
        <f t="shared" si="25"/>
        <v>-8.8423969386888164</v>
      </c>
      <c r="AE51">
        <f t="shared" si="26"/>
        <v>-6.0818337079316578</v>
      </c>
    </row>
    <row r="52" spans="1:31" x14ac:dyDescent="0.2">
      <c r="A52">
        <f t="shared" si="1"/>
        <v>3.4000000000000017</v>
      </c>
      <c r="B52">
        <f t="shared" si="2"/>
        <v>95.845120930708603</v>
      </c>
      <c r="C52">
        <f t="shared" si="3"/>
        <v>21.664856514793051</v>
      </c>
      <c r="D52">
        <f t="shared" si="4"/>
        <v>5.6382002075710966</v>
      </c>
      <c r="E52">
        <f t="shared" si="5"/>
        <v>-9.1463879583360495</v>
      </c>
      <c r="F52">
        <f t="shared" si="6"/>
        <v>-0.39947647975782874</v>
      </c>
      <c r="H52">
        <f t="shared" si="7"/>
        <v>21.664856514793051</v>
      </c>
      <c r="I52">
        <f t="shared" si="8"/>
        <v>-1.9616141385292334</v>
      </c>
      <c r="J52">
        <f t="shared" si="9"/>
        <v>-9.1463879583360495</v>
      </c>
      <c r="K52">
        <f t="shared" si="10"/>
        <v>-6.0204368703541595</v>
      </c>
      <c r="M52">
        <f t="shared" si="11"/>
        <v>21.566775807866591</v>
      </c>
      <c r="N52">
        <f t="shared" si="12"/>
        <v>-1.966427347972755</v>
      </c>
      <c r="O52">
        <f t="shared" si="13"/>
        <v>-9.4474098018537571</v>
      </c>
      <c r="P52">
        <f t="shared" si="14"/>
        <v>-6.011113888439592</v>
      </c>
      <c r="R52">
        <f t="shared" si="15"/>
        <v>21.566535147394415</v>
      </c>
      <c r="S52">
        <f t="shared" si="16"/>
        <v>-1.9663592863796393</v>
      </c>
      <c r="T52">
        <f t="shared" si="17"/>
        <v>-9.4469436527580299</v>
      </c>
      <c r="U52">
        <f t="shared" si="18"/>
        <v>-6.0112457208497831</v>
      </c>
      <c r="W52">
        <f t="shared" si="19"/>
        <v>21.468220586155088</v>
      </c>
      <c r="X52">
        <f t="shared" si="20"/>
        <v>-1.9718158039930815</v>
      </c>
      <c r="Y52">
        <f t="shared" si="21"/>
        <v>-9.7475125304210284</v>
      </c>
      <c r="Z52">
        <f t="shared" si="22"/>
        <v>-6.0006766783795644</v>
      </c>
      <c r="AB52">
        <f t="shared" si="23"/>
        <v>21.566616501911696</v>
      </c>
      <c r="AC52">
        <f t="shared" si="24"/>
        <v>-1.9665005352045171</v>
      </c>
      <c r="AD52">
        <f t="shared" si="25"/>
        <v>-9.4471012329967756</v>
      </c>
      <c r="AE52">
        <f t="shared" si="26"/>
        <v>-6.0109721278854122</v>
      </c>
    </row>
    <row r="53" spans="1:31" x14ac:dyDescent="0.2">
      <c r="A53">
        <f t="shared" si="1"/>
        <v>3.5000000000000018</v>
      </c>
      <c r="B53">
        <f t="shared" si="2"/>
        <v>98.001782580899771</v>
      </c>
      <c r="C53">
        <f t="shared" si="3"/>
        <v>21.468206461272601</v>
      </c>
      <c r="D53">
        <f t="shared" si="4"/>
        <v>4.6934900842714189</v>
      </c>
      <c r="E53">
        <f t="shared" si="5"/>
        <v>-9.7474851711245911</v>
      </c>
      <c r="F53">
        <f t="shared" si="6"/>
        <v>-0.42621085380407031</v>
      </c>
      <c r="H53">
        <f t="shared" si="7"/>
        <v>21.468206461272601</v>
      </c>
      <c r="I53">
        <f t="shared" si="8"/>
        <v>-1.8690123032920669</v>
      </c>
      <c r="J53">
        <f t="shared" si="9"/>
        <v>-9.7474851711245911</v>
      </c>
      <c r="K53">
        <f t="shared" si="10"/>
        <v>-5.9493404379995027</v>
      </c>
      <c r="M53">
        <f t="shared" si="11"/>
        <v>21.374755846107998</v>
      </c>
      <c r="N53">
        <f t="shared" si="12"/>
        <v>-1.8753462517602122</v>
      </c>
      <c r="O53">
        <f t="shared" si="13"/>
        <v>-10.044952193024566</v>
      </c>
      <c r="P53">
        <f t="shared" si="14"/>
        <v>-5.936223050724811</v>
      </c>
      <c r="R53">
        <f t="shared" si="15"/>
        <v>21.374439148684591</v>
      </c>
      <c r="S53">
        <f t="shared" si="16"/>
        <v>-1.8752564335661894</v>
      </c>
      <c r="T53">
        <f t="shared" si="17"/>
        <v>-10.044296323660832</v>
      </c>
      <c r="U53">
        <f t="shared" si="18"/>
        <v>-5.9364090610848947</v>
      </c>
      <c r="W53">
        <f t="shared" si="19"/>
        <v>21.280680817915982</v>
      </c>
      <c r="X53">
        <f t="shared" si="20"/>
        <v>-1.8821546551167585</v>
      </c>
      <c r="Y53">
        <f t="shared" si="21"/>
        <v>-10.341126077233081</v>
      </c>
      <c r="Z53">
        <f t="shared" si="22"/>
        <v>-5.9221230838559178</v>
      </c>
      <c r="AB53">
        <f t="shared" si="23"/>
        <v>21.374546211462292</v>
      </c>
      <c r="AC53">
        <f t="shared" si="24"/>
        <v>-1.8753953881769381</v>
      </c>
      <c r="AD53">
        <f t="shared" si="25"/>
        <v>-10.044518046954744</v>
      </c>
      <c r="AE53">
        <f t="shared" si="26"/>
        <v>-5.9361212909124719</v>
      </c>
    </row>
    <row r="54" spans="1:31" x14ac:dyDescent="0.2">
      <c r="A54">
        <f t="shared" si="1"/>
        <v>3.6000000000000019</v>
      </c>
      <c r="B54">
        <f t="shared" si="2"/>
        <v>100.139237202046</v>
      </c>
      <c r="C54">
        <f t="shared" si="3"/>
        <v>21.280666922454905</v>
      </c>
      <c r="D54">
        <f t="shared" si="4"/>
        <v>3.6890382795759447</v>
      </c>
      <c r="E54">
        <f t="shared" si="5"/>
        <v>-10.341097300215838</v>
      </c>
      <c r="F54">
        <f t="shared" si="6"/>
        <v>-0.45233533505597023</v>
      </c>
      <c r="H54">
        <f t="shared" si="7"/>
        <v>21.280666922454905</v>
      </c>
      <c r="I54">
        <f t="shared" si="8"/>
        <v>-1.779690215034281</v>
      </c>
      <c r="J54">
        <f t="shared" si="9"/>
        <v>-10.341097300215838</v>
      </c>
      <c r="K54">
        <f t="shared" si="10"/>
        <v>-5.8742967786198665</v>
      </c>
      <c r="M54">
        <f t="shared" si="11"/>
        <v>21.191682411703191</v>
      </c>
      <c r="N54">
        <f t="shared" si="12"/>
        <v>-1.7872614744767641</v>
      </c>
      <c r="O54">
        <f t="shared" si="13"/>
        <v>-10.634812139146831</v>
      </c>
      <c r="P54">
        <f t="shared" si="14"/>
        <v>-5.8575107433201588</v>
      </c>
      <c r="R54">
        <f t="shared" si="15"/>
        <v>21.191303848731067</v>
      </c>
      <c r="S54">
        <f t="shared" si="16"/>
        <v>-1.787153716267164</v>
      </c>
      <c r="T54">
        <f t="shared" si="17"/>
        <v>-10.633972837381846</v>
      </c>
      <c r="U54">
        <f t="shared" si="18"/>
        <v>-5.8577496511430809</v>
      </c>
      <c r="W54">
        <f t="shared" si="19"/>
        <v>21.10195155082819</v>
      </c>
      <c r="X54">
        <f t="shared" si="20"/>
        <v>-1.7952164843158953</v>
      </c>
      <c r="Y54">
        <f t="shared" si="21"/>
        <v>-10.926872265330145</v>
      </c>
      <c r="Z54">
        <f t="shared" si="22"/>
        <v>-5.8398739053563302</v>
      </c>
      <c r="AB54">
        <f t="shared" si="23"/>
        <v>21.1914318323586</v>
      </c>
      <c r="AC54">
        <f t="shared" si="24"/>
        <v>-1.7872895134730056</v>
      </c>
      <c r="AD54">
        <f t="shared" si="25"/>
        <v>-10.63425658643389</v>
      </c>
      <c r="AE54">
        <f t="shared" si="26"/>
        <v>-5.8574485788171122</v>
      </c>
    </row>
    <row r="55" spans="1:31" x14ac:dyDescent="0.2">
      <c r="A55">
        <f t="shared" si="1"/>
        <v>3.700000000000002</v>
      </c>
      <c r="B55">
        <f t="shared" si="2"/>
        <v>102.25838038528187</v>
      </c>
      <c r="C55">
        <f t="shared" si="3"/>
        <v>21.101937971107606</v>
      </c>
      <c r="D55">
        <f t="shared" si="4"/>
        <v>2.6256126209325554</v>
      </c>
      <c r="E55">
        <f t="shared" si="5"/>
        <v>-10.926842158097548</v>
      </c>
      <c r="F55">
        <f t="shared" si="6"/>
        <v>-0.47779566144443164</v>
      </c>
      <c r="H55">
        <f t="shared" si="7"/>
        <v>21.101937971107606</v>
      </c>
      <c r="I55">
        <f t="shared" si="8"/>
        <v>-1.6933066074630581</v>
      </c>
      <c r="J55">
        <f t="shared" si="9"/>
        <v>-10.926842158097548</v>
      </c>
      <c r="K55">
        <f t="shared" si="10"/>
        <v>-5.7954707648328512</v>
      </c>
      <c r="M55">
        <f t="shared" si="11"/>
        <v>21.017272640734454</v>
      </c>
      <c r="N55">
        <f t="shared" si="12"/>
        <v>-1.7018544429474367</v>
      </c>
      <c r="O55">
        <f t="shared" si="13"/>
        <v>-11.21661569633919</v>
      </c>
      <c r="P55">
        <f t="shared" si="14"/>
        <v>-5.7751548848541976</v>
      </c>
      <c r="R55">
        <f t="shared" si="15"/>
        <v>21.016845248960234</v>
      </c>
      <c r="S55">
        <f t="shared" si="16"/>
        <v>-1.7017322428948127</v>
      </c>
      <c r="T55">
        <f t="shared" si="17"/>
        <v>-11.215599902340259</v>
      </c>
      <c r="U55">
        <f t="shared" si="18"/>
        <v>-5.7754453211414924</v>
      </c>
      <c r="W55">
        <f t="shared" si="19"/>
        <v>20.931764746818125</v>
      </c>
      <c r="X55">
        <f t="shared" si="20"/>
        <v>-1.7107049043002722</v>
      </c>
      <c r="Y55">
        <f t="shared" si="21"/>
        <v>-11.504386690211698</v>
      </c>
      <c r="Z55">
        <f t="shared" si="22"/>
        <v>-5.7541197454989161</v>
      </c>
      <c r="AB55">
        <f t="shared" si="23"/>
        <v>21.016989749552518</v>
      </c>
      <c r="AC55">
        <f t="shared" si="24"/>
        <v>-1.7018641472413047</v>
      </c>
      <c r="AD55">
        <f t="shared" si="25"/>
        <v>-11.21594334094469</v>
      </c>
      <c r="AE55">
        <f t="shared" si="26"/>
        <v>-5.775131820387192</v>
      </c>
    </row>
    <row r="56" spans="1:31" x14ac:dyDescent="0.2">
      <c r="A56">
        <f t="shared" si="1"/>
        <v>3.800000000000002</v>
      </c>
      <c r="B56">
        <f t="shared" si="2"/>
        <v>104.36007936023712</v>
      </c>
      <c r="C56">
        <f t="shared" si="3"/>
        <v>20.931751556383475</v>
      </c>
      <c r="D56">
        <f t="shared" si="4"/>
        <v>1.5040182868380862</v>
      </c>
      <c r="E56">
        <f t="shared" si="5"/>
        <v>-11.504355340136268</v>
      </c>
      <c r="F56">
        <f t="shared" si="6"/>
        <v>-0.50254576891188441</v>
      </c>
      <c r="H56">
        <f t="shared" si="7"/>
        <v>20.931751556383475</v>
      </c>
      <c r="I56">
        <f t="shared" si="8"/>
        <v>-1.6095566769023757</v>
      </c>
      <c r="J56">
        <f t="shared" si="9"/>
        <v>-11.504355340136268</v>
      </c>
      <c r="K56">
        <f t="shared" si="10"/>
        <v>-5.7130383561051534</v>
      </c>
      <c r="M56">
        <f t="shared" si="11"/>
        <v>20.851273722538355</v>
      </c>
      <c r="N56">
        <f t="shared" si="12"/>
        <v>-1.6188431243913903</v>
      </c>
      <c r="O56">
        <f t="shared" si="13"/>
        <v>-11.790007257941525</v>
      </c>
      <c r="P56">
        <f t="shared" si="14"/>
        <v>-5.6893429596070151</v>
      </c>
      <c r="R56">
        <f t="shared" si="15"/>
        <v>20.850809400163904</v>
      </c>
      <c r="S56">
        <f t="shared" si="16"/>
        <v>-1.6187096774530361</v>
      </c>
      <c r="T56">
        <f t="shared" si="17"/>
        <v>-11.788822488116619</v>
      </c>
      <c r="U56">
        <f t="shared" si="18"/>
        <v>-5.6896834642100416</v>
      </c>
      <c r="W56">
        <f t="shared" si="19"/>
        <v>20.76988058863817</v>
      </c>
      <c r="X56">
        <f t="shared" si="20"/>
        <v>-1.6283601495146427</v>
      </c>
      <c r="Y56">
        <f t="shared" si="21"/>
        <v>-12.073323686557272</v>
      </c>
      <c r="Z56">
        <f t="shared" si="22"/>
        <v>-5.6650592188067828</v>
      </c>
      <c r="AB56">
        <f t="shared" si="23"/>
        <v>20.85096639840436</v>
      </c>
      <c r="AC56">
        <f t="shared" si="24"/>
        <v>-1.6188370716843119</v>
      </c>
      <c r="AD56">
        <f t="shared" si="25"/>
        <v>-11.789223086468304</v>
      </c>
      <c r="AE56">
        <f t="shared" si="26"/>
        <v>-5.6893584037576757</v>
      </c>
    </row>
    <row r="57" spans="1:31" x14ac:dyDescent="0.2">
      <c r="A57">
        <f t="shared" si="1"/>
        <v>3.9000000000000021</v>
      </c>
      <c r="B57">
        <f t="shared" si="2"/>
        <v>106.44517600007755</v>
      </c>
      <c r="C57">
        <f t="shared" si="3"/>
        <v>20.769867849215043</v>
      </c>
      <c r="D57">
        <f t="shared" si="4"/>
        <v>0.32509597819125569</v>
      </c>
      <c r="E57">
        <f t="shared" si="5"/>
        <v>-12.073291180512035</v>
      </c>
      <c r="F57">
        <f t="shared" si="6"/>
        <v>-0.52654762246459708</v>
      </c>
      <c r="H57">
        <f t="shared" si="7"/>
        <v>20.769867849215043</v>
      </c>
      <c r="I57">
        <f t="shared" si="8"/>
        <v>-1.5281709471865226</v>
      </c>
      <c r="J57">
        <f t="shared" si="9"/>
        <v>-12.073291180512035</v>
      </c>
      <c r="K57">
        <f t="shared" si="10"/>
        <v>-5.6271856063224694</v>
      </c>
      <c r="M57">
        <f t="shared" si="11"/>
        <v>20.693459301855718</v>
      </c>
      <c r="N57">
        <f t="shared" si="12"/>
        <v>-1.5379806426031952</v>
      </c>
      <c r="O57">
        <f t="shared" si="13"/>
        <v>-12.354650460828159</v>
      </c>
      <c r="P57">
        <f t="shared" si="14"/>
        <v>-5.6002709262493129</v>
      </c>
      <c r="R57">
        <f t="shared" si="15"/>
        <v>20.692968817084882</v>
      </c>
      <c r="S57">
        <f t="shared" si="16"/>
        <v>-1.5378388546479698</v>
      </c>
      <c r="T57">
        <f t="shared" si="17"/>
        <v>-12.353304726824501</v>
      </c>
      <c r="U57">
        <f t="shared" si="18"/>
        <v>-5.6006599472424252</v>
      </c>
      <c r="W57">
        <f t="shared" si="19"/>
        <v>20.616083963750246</v>
      </c>
      <c r="X57">
        <f t="shared" si="20"/>
        <v>-1.5479574398089264</v>
      </c>
      <c r="Y57">
        <f t="shared" si="21"/>
        <v>-12.633357175236277</v>
      </c>
      <c r="Z57">
        <f t="shared" si="22"/>
        <v>-5.5728977720848496</v>
      </c>
      <c r="AB57">
        <f t="shared" si="23"/>
        <v>20.693134675141081</v>
      </c>
      <c r="AC57">
        <f t="shared" si="24"/>
        <v>-1.5379612302496295</v>
      </c>
      <c r="AD57">
        <f t="shared" si="25"/>
        <v>-12.353759788508938</v>
      </c>
      <c r="AE57">
        <f t="shared" si="26"/>
        <v>-5.600324187565132</v>
      </c>
    </row>
  </sheetData>
  <phoneticPr fontId="1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Herlev Gymnasium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Dorthe</dc:creator>
  <cp:lastModifiedBy>Dorthe</cp:lastModifiedBy>
  <dcterms:created xsi:type="dcterms:W3CDTF">2009-12-10T18:23:59Z</dcterms:created>
  <dcterms:modified xsi:type="dcterms:W3CDTF">2015-10-13T12:03:50Z</dcterms:modified>
</cp:coreProperties>
</file>